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mediaforwardfund.sharepoint.com/sites/MediaForwardFundgGmbHDaten/Freigegebene Dokumente/MFF_Dokumente/Grants Journey/02_GEN/02_Auswahlprozess/03_Formulare &amp; Vorlagen/03_Förderantrag/Anlagen_EN/"/>
    </mc:Choice>
  </mc:AlternateContent>
  <xr:revisionPtr revIDLastSave="2149" documentId="13_ncr:1_{1652EEEC-DF9F-4668-AC75-6E168A9031D2}" xr6:coauthVersionLast="47" xr6:coauthVersionMax="47" xr10:uidLastSave="{C895ACFE-63C6-450C-94C8-F5369B488D7F}"/>
  <bookViews>
    <workbookView xWindow="-110" yWindow="-110" windowWidth="19420" windowHeight="11500" xr2:uid="{00000000-000D-0000-FFFF-FFFF00000000}"/>
  </bookViews>
  <sheets>
    <sheet name="Non-profit smaller than 30 FTE" sheetId="7" r:id="rId1"/>
    <sheet name="Non-profit bigger than 30 FTE" sheetId="8" r:id="rId2"/>
    <sheet name="For-profit smaller than 30 FTE" sheetId="9" r:id="rId3"/>
    <sheet name="For-profit bigger than 30 FTE"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9" l="1"/>
  <c r="G73" i="9" l="1"/>
  <c r="J69" i="9"/>
  <c r="G69" i="9"/>
  <c r="J33" i="9"/>
  <c r="J69" i="12"/>
  <c r="E74" i="12"/>
  <c r="E69" i="12"/>
  <c r="E80" i="12" s="1"/>
  <c r="E82" i="12" s="1"/>
  <c r="G33" i="12"/>
  <c r="J33" i="12"/>
  <c r="D31" i="12" l="1"/>
  <c r="J62" i="8"/>
  <c r="H62" i="8"/>
  <c r="E62" i="8"/>
  <c r="J74" i="12"/>
  <c r="J80" i="12"/>
  <c r="H69" i="12"/>
  <c r="G69" i="12"/>
  <c r="G80" i="12" s="1"/>
  <c r="H74" i="12"/>
  <c r="G74" i="12"/>
  <c r="H80" i="12" l="1"/>
  <c r="H82" i="12" s="1"/>
  <c r="K69" i="12"/>
  <c r="K80" i="12" s="1"/>
  <c r="D69" i="12"/>
  <c r="D80" i="12" s="1"/>
  <c r="D82" i="12" s="1"/>
  <c r="K31" i="12"/>
  <c r="H73" i="9"/>
  <c r="E73" i="9"/>
  <c r="J73" i="9"/>
  <c r="K31" i="9"/>
  <c r="D31" i="9"/>
  <c r="K69" i="9"/>
  <c r="K79" i="9" s="1"/>
  <c r="H69" i="9"/>
  <c r="H79" i="9" s="1"/>
  <c r="H81" i="9" s="1"/>
  <c r="G79" i="9"/>
  <c r="E69" i="9"/>
  <c r="E79" i="9" s="1"/>
  <c r="E81" i="9" s="1"/>
  <c r="D69" i="9"/>
  <c r="D79" i="9" s="1"/>
  <c r="J77" i="7"/>
  <c r="H77" i="7"/>
  <c r="H80" i="7" s="1"/>
  <c r="E66" i="8"/>
  <c r="G62" i="8"/>
  <c r="E77" i="7"/>
  <c r="E80" i="7" s="1"/>
  <c r="G77" i="7"/>
  <c r="K82" i="12" l="1"/>
  <c r="J79" i="9"/>
  <c r="D81" i="9"/>
  <c r="K81" i="9"/>
  <c r="E68" i="8"/>
  <c r="G66" i="8"/>
  <c r="K30" i="8" l="1"/>
  <c r="D30" i="8"/>
  <c r="K62" i="8"/>
  <c r="K66" i="8" s="1"/>
  <c r="J66" i="8"/>
  <c r="H66" i="8"/>
  <c r="H68" i="8" s="1"/>
  <c r="D62" i="8"/>
  <c r="D66" i="8" s="1"/>
  <c r="D77" i="7"/>
  <c r="K44" i="7"/>
  <c r="K77" i="7"/>
  <c r="D44" i="7"/>
  <c r="D68" i="8" l="1"/>
  <c r="K80" i="7"/>
  <c r="D80" i="7"/>
  <c r="K68" i="8"/>
</calcChain>
</file>

<file path=xl/sharedStrings.xml><?xml version="1.0" encoding="utf-8"?>
<sst xmlns="http://schemas.openxmlformats.org/spreadsheetml/2006/main" count="430" uniqueCount="123">
  <si>
    <t>EURO/CHF</t>
  </si>
  <si>
    <t>Catering</t>
  </si>
  <si>
    <t>N.N.</t>
  </si>
  <si>
    <t>&gt;&gt; Please enter the title of the proposed project here &lt;&lt;</t>
  </si>
  <si>
    <t>Expenses</t>
  </si>
  <si>
    <t>Current calendar year without MFF funding</t>
  </si>
  <si>
    <t>Plan for months 1-12 of the MFF funding period</t>
  </si>
  <si>
    <t>Plan for months 13-24 of the MFF funding period</t>
  </si>
  <si>
    <t>Plan for year after MFF funding</t>
  </si>
  <si>
    <t>Sum current year</t>
  </si>
  <si>
    <t>Sum Year 1</t>
  </si>
  <si>
    <t>of which applied for from MMF</t>
  </si>
  <si>
    <t>Sum Year 2</t>
  </si>
  <si>
    <t>Sum Year 3</t>
  </si>
  <si>
    <t>Comment [optional]</t>
  </si>
  <si>
    <r>
      <t>Personnel costs</t>
    </r>
    <r>
      <rPr>
        <sz val="11"/>
        <color rgb="FFFF0000"/>
        <rFont val="Barlow SemiBold"/>
      </rPr>
      <t xml:space="preserve"> (employer gross)</t>
    </r>
  </si>
  <si>
    <t>The personnel costs must be stated as employer gross.</t>
  </si>
  <si>
    <t xml:space="preserve">EURO (if E and F in CHF) </t>
  </si>
  <si>
    <t>Office rent</t>
  </si>
  <si>
    <t>General accounting</t>
  </si>
  <si>
    <t>IT systems</t>
  </si>
  <si>
    <t>Travel and accommodation costs</t>
  </si>
  <si>
    <t>Travel by public transport and airplane</t>
  </si>
  <si>
    <t xml:space="preserve">Accommodation costs </t>
  </si>
  <si>
    <t>Car rental</t>
  </si>
  <si>
    <t xml:space="preserve">Services related to the organization and implementation of own events or meetings </t>
  </si>
  <si>
    <t>Translation services</t>
  </si>
  <si>
    <t>Rent for event / conference room</t>
  </si>
  <si>
    <t>Training and further education</t>
  </si>
  <si>
    <t>Participation fees for training courses</t>
  </si>
  <si>
    <t xml:space="preserve">Participation fees for events </t>
  </si>
  <si>
    <t>Office equipment</t>
  </si>
  <si>
    <t>IT hardware and software</t>
  </si>
  <si>
    <t>Furniture and equipment</t>
  </si>
  <si>
    <t>Total expenditure</t>
  </si>
  <si>
    <t>Revenue</t>
  </si>
  <si>
    <t xml:space="preserve">The cost and financing plan must not include any expenditure or income that is not offset by a cash flow: </t>
  </si>
  <si>
    <t xml:space="preserve">This means, no voluntary services, no contributions in kind (free use of rooms or technology), no donations in kind.  </t>
  </si>
  <si>
    <t>Sources of revenue</t>
  </si>
  <si>
    <t>Note MFF funding x existing product</t>
  </si>
  <si>
    <t xml:space="preserve">Existing revenue source 1 </t>
  </si>
  <si>
    <t xml:space="preserve">If applicable, please indicate here whether the MFF organizational funding should be used to support an existing/new source of revenue and to what extent. </t>
  </si>
  <si>
    <t>[optional] Price per piece</t>
  </si>
  <si>
    <t>[optional ] Quantity</t>
  </si>
  <si>
    <t>Existing revenue source 2</t>
  </si>
  <si>
    <t>Existing revenue source 3</t>
  </si>
  <si>
    <t>New source of revenue 1</t>
  </si>
  <si>
    <t>New source of revenue 2</t>
  </si>
  <si>
    <t xml:space="preserve">Other revenue	</t>
  </si>
  <si>
    <t>Funding from foundations</t>
  </si>
  <si>
    <t>Donations (private; corporate)</t>
  </si>
  <si>
    <t>Loan</t>
  </si>
  <si>
    <r>
      <t>Requested funding Media Forward Fund (MFF)</t>
    </r>
    <r>
      <rPr>
        <sz val="11"/>
        <color rgb="FFFF0000"/>
        <rFont val="Barlow"/>
      </rPr>
      <t>*</t>
    </r>
  </si>
  <si>
    <r>
      <t>Total revenue</t>
    </r>
    <r>
      <rPr>
        <sz val="11"/>
        <color rgb="FFFF0000"/>
        <rFont val="Barlow SemiBold"/>
      </rPr>
      <t>**</t>
    </r>
  </si>
  <si>
    <r>
      <t xml:space="preserve">Surplus / deficit </t>
    </r>
    <r>
      <rPr>
        <sz val="11"/>
        <color rgb="FFFF0000"/>
        <rFont val="Barlow"/>
      </rPr>
      <t>**</t>
    </r>
  </si>
  <si>
    <t xml:space="preserve">*The Media Forward Fund awards organizational funding up to a maximum of €400,000. In exceptional cases, higher funding amounts are also possible. </t>
  </si>
  <si>
    <t>Only those costs that are directly related to the proposed project and primarily serve its implementation can be funded.</t>
  </si>
  <si>
    <t>Travel and accommodation costs (max. 10% of the requested MFF funds)</t>
  </si>
  <si>
    <t>Services in connection with design, analysis and evaluation</t>
  </si>
  <si>
    <r>
      <t>Subtotal own revenue</t>
    </r>
    <r>
      <rPr>
        <sz val="11"/>
        <color rgb="FFFF0000"/>
        <rFont val="Barlow SemiBold"/>
      </rPr>
      <t>*</t>
    </r>
  </si>
  <si>
    <r>
      <t>Requested funding Media Forward Fund (MFF)</t>
    </r>
    <r>
      <rPr>
        <sz val="11"/>
        <color rgb="FFFF0000"/>
        <rFont val="Barlow"/>
      </rPr>
      <t>**</t>
    </r>
  </si>
  <si>
    <r>
      <t>Total revenue</t>
    </r>
    <r>
      <rPr>
        <sz val="11"/>
        <color rgb="FFFF0000"/>
        <rFont val="Barlow SemiBold"/>
      </rPr>
      <t>***</t>
    </r>
  </si>
  <si>
    <r>
      <t>Surplus / deficit</t>
    </r>
    <r>
      <rPr>
        <sz val="11"/>
        <color rgb="FFFF0000"/>
        <rFont val="Barlow"/>
      </rPr>
      <t>***</t>
    </r>
  </si>
  <si>
    <t>**The requested funding amount from the Media Forward Fund can generally be up to a total of €200,000 over a maximum duration of two years.</t>
  </si>
  <si>
    <t>***The total amount of annual revenue may exceed, but not fall below, the total amount of annual project costs.</t>
  </si>
  <si>
    <t>**The total amount of annual revenue may exceed, but not fall below, the total amount of annual costs for the project.</t>
  </si>
  <si>
    <t>Note: The material costs must be stated in net terms (excluding VAT). Assumption: The applicant is entitled to deduct input tax.</t>
  </si>
  <si>
    <t>Total expenditure (net amount)</t>
  </si>
  <si>
    <r>
      <t>Total expenditure in the project incl. 19% VAT (MFF share)</t>
    </r>
    <r>
      <rPr>
        <sz val="11"/>
        <color rgb="FFFF0000"/>
        <rFont val="Barlow SemiBold"/>
      </rPr>
      <t>*</t>
    </r>
  </si>
  <si>
    <t>The maximum gross amount for the application is €400,000.00.</t>
  </si>
  <si>
    <r>
      <t>Therefore, Media Forward Fund gGmbH can only be invoiced for the net amount of a maximum of</t>
    </r>
    <r>
      <rPr>
        <b/>
        <sz val="11"/>
        <color rgb="FFFF0000"/>
        <rFont val="Barlow"/>
      </rPr>
      <t xml:space="preserve"> €336,134.45</t>
    </r>
    <r>
      <rPr>
        <sz val="11"/>
        <color rgb="FFFF0000"/>
        <rFont val="Barlow"/>
      </rPr>
      <t xml:space="preserve"> for total project costs of €400,000.</t>
    </r>
  </si>
  <si>
    <t>Subtotal own revenue</t>
  </si>
  <si>
    <r>
      <t>Net amount of funds requested Media Forward Fund (MFF)</t>
    </r>
    <r>
      <rPr>
        <sz val="11"/>
        <color rgb="FFFF0000"/>
        <rFont val="Barlow"/>
      </rPr>
      <t>*</t>
    </r>
  </si>
  <si>
    <r>
      <t>Surplus / deficit</t>
    </r>
    <r>
      <rPr>
        <sz val="11"/>
        <color rgb="FFFF0000"/>
        <rFont val="Barlow"/>
      </rPr>
      <t>**</t>
    </r>
  </si>
  <si>
    <t>**The total amount of annual revenue may exceed, but not fall below, the total amount of annual project costs.</t>
  </si>
  <si>
    <t>The maximum gross amount for the application is €200,000.00.</t>
  </si>
  <si>
    <r>
      <t>Subtotal own revenue</t>
    </r>
    <r>
      <rPr>
        <sz val="11"/>
        <color rgb="FFFF0000"/>
        <rFont val="Barlow SemiBold"/>
      </rPr>
      <t>**</t>
    </r>
  </si>
  <si>
    <t>max. €120.000,00 in Year 1</t>
  </si>
  <si>
    <t>max. €80.000,00 in Year 2</t>
  </si>
  <si>
    <t>max. €240.000,00 in Year 1</t>
  </si>
  <si>
    <t>max. €160.000,00 in Year 2</t>
  </si>
  <si>
    <t xml:space="preserve"> max. € 240,000.00 in Year 1 </t>
  </si>
  <si>
    <t xml:space="preserve">We cannot finance costs at non-profit media organizations that are attributable to commercial business operations (e.g. operation of an online shop, sale of food or drinks). </t>
  </si>
  <si>
    <t>Office and administrative costs</t>
  </si>
  <si>
    <t>Costs for services (fees for freelancers, consulting, contractual work)</t>
  </si>
  <si>
    <t>Office material</t>
  </si>
  <si>
    <t>Communication (e.g., telecommunications)</t>
  </si>
  <si>
    <t xml:space="preserve">Completion of studies or surveys </t>
  </si>
  <si>
    <t xml:space="preserve">Development, modifications and modernization of IT systems and websites </t>
  </si>
  <si>
    <t xml:space="preserve">Legal consulting and notary services, technical and financial expertise </t>
  </si>
  <si>
    <t xml:space="preserve">Auditing services </t>
  </si>
  <si>
    <t>Costs related to own events or meetings  (with the exception of service providers, see above)</t>
  </si>
  <si>
    <t xml:space="preserve">Costs for the purchase of technical equipment and machinery, particularly capitalizable investments in tangible fixed assets  </t>
  </si>
  <si>
    <t xml:space="preserve">Machinery and instruments </t>
  </si>
  <si>
    <t>Contingency category “unforeseen costs”   (max. 2% of the requested funding amount)</t>
  </si>
  <si>
    <t xml:space="preserve">The financing overview and planning must not include any expenditure or income that is not offset by a cash flow: </t>
  </si>
  <si>
    <t>Public funding</t>
  </si>
  <si>
    <r>
      <t>Financing overview and planning for</t>
    </r>
    <r>
      <rPr>
        <u/>
        <sz val="14"/>
        <rFont val="Barlow SemiBold"/>
      </rPr>
      <t xml:space="preserve"> small non-profit media organizations (organizational funding):</t>
    </r>
  </si>
  <si>
    <r>
      <t>Financing overview and planning for</t>
    </r>
    <r>
      <rPr>
        <u/>
        <sz val="14"/>
        <rFont val="Barlow SemiBold"/>
      </rPr>
      <t xml:space="preserve"> large non-profit media organization (project funding with 50% co-financing)</t>
    </r>
    <r>
      <rPr>
        <sz val="14"/>
        <rFont val="Barlow SemiBold"/>
      </rPr>
      <t>:</t>
    </r>
  </si>
  <si>
    <t xml:space="preserve">Services in connection with conception, analyses and evaluation </t>
  </si>
  <si>
    <t xml:space="preserve">Legal consulting pertaining to the project </t>
  </si>
  <si>
    <t xml:space="preserve">Public Funding </t>
  </si>
  <si>
    <t>* The subtotal of own annual revenue in the funding years must amount to at least 50% of the total annual project costs, as the Media Forward Fund requires a 50:50 co-financing ratio for large media organizations.</t>
  </si>
  <si>
    <t xml:space="preserve">If applicable, please indicate here whether the MFF project funding should be used to support an existing/new source of revenue and to what extent. </t>
  </si>
  <si>
    <r>
      <t xml:space="preserve">Financing overview and planning for </t>
    </r>
    <r>
      <rPr>
        <u/>
        <sz val="14"/>
        <rFont val="Barlow SemiBold"/>
      </rPr>
      <t>small for-profit media organization (project financing):</t>
    </r>
  </si>
  <si>
    <t xml:space="preserve">When working with a for-profit media organization, we are unable to provide support for activities that boost the commercial sales activities of that for-profit company (e.g. a newsletter that is only sent to paying customers or published content that is behind a paywall). </t>
  </si>
  <si>
    <t>In addition, no assets can be financed by the Media Forward Fund that become the property of the for-profit organization free of charge (e.g. the programming of an app that boosts the sales value of the app and thus of the company, or the development of an online platform). </t>
  </si>
  <si>
    <t>Current calendar year without MFF financing</t>
  </si>
  <si>
    <t>Plan for months 1-12 of the MFF financing period</t>
  </si>
  <si>
    <t>Plan for months 13-24 of the MFF financing period</t>
  </si>
  <si>
    <t>Plan for year after MFF financing</t>
  </si>
  <si>
    <t>Plan for months 13-24 of the MFF fincancing period</t>
  </si>
  <si>
    <t>Note MFF financing x existing product</t>
  </si>
  <si>
    <t xml:space="preserve">If applicable, please indicate here whether the MFF project financing should be used to support an existing/new source of revenue and to what extent. </t>
  </si>
  <si>
    <t>Requested financing Media Forward Fund (MFF)</t>
  </si>
  <si>
    <r>
      <t xml:space="preserve">Personnel costs First name, Last name, Function in organization </t>
    </r>
    <r>
      <rPr>
        <sz val="11"/>
        <color rgb="FFFF0000"/>
        <rFont val="Barlow"/>
      </rPr>
      <t>(employer gross)</t>
    </r>
  </si>
  <si>
    <t>Travel and accommodation costs (max. 10% of the requested MFF financing)</t>
  </si>
  <si>
    <r>
      <t xml:space="preserve">If the for-profit media organization is based in </t>
    </r>
    <r>
      <rPr>
        <b/>
        <sz val="11"/>
        <color rgb="FFFF0000"/>
        <rFont val="Barlow"/>
      </rPr>
      <t>Austria</t>
    </r>
    <r>
      <rPr>
        <sz val="11"/>
        <color rgb="FFFF0000"/>
        <rFont val="Barlow"/>
      </rPr>
      <t xml:space="preserve"> or </t>
    </r>
    <r>
      <rPr>
        <b/>
        <sz val="11"/>
        <color rgb="FFFF0000"/>
        <rFont val="Barlow"/>
      </rPr>
      <t>Switzerland</t>
    </r>
    <r>
      <rPr>
        <sz val="11"/>
        <color rgb="FFFF0000"/>
        <rFont val="Barlow"/>
      </rPr>
      <t xml:space="preserve">, the so-called the “reverse charge” rule is in effect, which means that Media Forward Fund gGmbH is liable for VAT. In this case, Media Forward Fund gGmbH must declare and pay the VAT of 19% itself. </t>
    </r>
  </si>
  <si>
    <t>*Since Media Forward Fund gGmbH  is unable to deduct the VAT incurred, the VAT has the effect of increasing costs for Media Forward Fund gGmbH.</t>
  </si>
  <si>
    <t>*Since Media Forward Fund gGmbH is unable to deduct the VAT incurred, the VAT has the effect of increasing costs for Media Forward Fund gGmbH.</t>
  </si>
  <si>
    <r>
      <t>Financing overview and planning for</t>
    </r>
    <r>
      <rPr>
        <u/>
        <sz val="14"/>
        <rFont val="Barlow SemiBold"/>
      </rPr>
      <t xml:space="preserve"> large for-profit media organization (project financing):</t>
    </r>
  </si>
  <si>
    <t>**The subtotal of own annual revenue in the years of financing must amount to at least 50% of the total annual project costs, as the Media Forward Fund requires a 50:50 co-financing ratio for large media organizations.</t>
  </si>
  <si>
    <r>
      <t xml:space="preserve">Therefore, Media Forward Fund gGmbH can only be invoiced for the net amount of a maximum of </t>
    </r>
    <r>
      <rPr>
        <b/>
        <sz val="11"/>
        <color rgb="FFFF0000"/>
        <rFont val="Barlow"/>
      </rPr>
      <t xml:space="preserve"> €168.067,23 </t>
    </r>
    <r>
      <rPr>
        <sz val="11"/>
        <color rgb="FFFF0000"/>
        <rFont val="Barlow"/>
      </rPr>
      <t>for total project costs of €200,000.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</si>
</sst>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0\ &quot;€&quot;_-;\-* #,##0.000\ &quot;€&quot;_-;_-* &quot;-&quot;??\ &quot;€&quot;_-;_-@_-"/>
    <numFmt numFmtId="165" formatCode="_-* #,##0.00\ _€_-;\-* #,##0.00\ _€_-;_-* &quot;-&quot;??\ _€_-;_-@_-"/>
  </numFmts>
  <fonts count="28">
    <font>
      <sz val="11"/>
      <color theme="1"/>
      <name val="Calibri"/>
      <family val="2"/>
      <scheme val="minor"/>
    </font>
    <font>
      <sz val="11"/>
      <color theme="1"/>
      <name val="Calibri"/>
      <family val="2"/>
      <scheme val="minor"/>
    </font>
    <font>
      <b/>
      <sz val="11"/>
      <name val="Barlow"/>
    </font>
    <font>
      <sz val="11"/>
      <color theme="1"/>
      <name val="Barlow"/>
    </font>
    <font>
      <i/>
      <sz val="11"/>
      <color rgb="FF202124"/>
      <name val="Barlow"/>
    </font>
    <font>
      <b/>
      <i/>
      <sz val="11"/>
      <name val="Barlow"/>
    </font>
    <font>
      <i/>
      <sz val="11"/>
      <color theme="1"/>
      <name val="Barlow"/>
    </font>
    <font>
      <sz val="11"/>
      <color theme="0"/>
      <name val="Barlow"/>
    </font>
    <font>
      <sz val="11"/>
      <name val="Barlow SemiBold"/>
    </font>
    <font>
      <b/>
      <sz val="11"/>
      <color theme="9"/>
      <name val="Barlow"/>
    </font>
    <font>
      <sz val="11"/>
      <color theme="1"/>
      <name val="Barlow Bolt"/>
    </font>
    <font>
      <sz val="11"/>
      <name val="Barlow"/>
    </font>
    <font>
      <sz val="11"/>
      <color theme="0" tint="-0.249977111117893"/>
      <name val="Barlow"/>
    </font>
    <font>
      <sz val="11"/>
      <color theme="1"/>
      <name val="Barlow SemiBold"/>
    </font>
    <font>
      <sz val="11"/>
      <color theme="0"/>
      <name val="Barlow SemiBold"/>
    </font>
    <font>
      <sz val="11"/>
      <color rgb="FF28313D"/>
      <name val="Barlow"/>
    </font>
    <font>
      <i/>
      <sz val="11"/>
      <color rgb="FFFF0000"/>
      <name val="Barlow SemiBold"/>
    </font>
    <font>
      <sz val="11"/>
      <color rgb="FFFF0000"/>
      <name val="Barlow SemiBold"/>
    </font>
    <font>
      <i/>
      <sz val="11"/>
      <color rgb="FF202124"/>
      <name val="Barlow SemiBold"/>
    </font>
    <font>
      <i/>
      <sz val="11"/>
      <name val="Barlow"/>
    </font>
    <font>
      <sz val="11"/>
      <color rgb="FF28DADA"/>
      <name val="Barlow SemiBold"/>
    </font>
    <font>
      <sz val="11"/>
      <color rgb="FFCF4B2F"/>
      <name val="Barlow"/>
    </font>
    <font>
      <sz val="11"/>
      <color rgb="FFFF0000"/>
      <name val="Barlow"/>
    </font>
    <font>
      <sz val="14"/>
      <name val="Barlow SemiBold"/>
    </font>
    <font>
      <sz val="12"/>
      <color rgb="FF202124"/>
      <name val="Barlow"/>
    </font>
    <font>
      <sz val="14"/>
      <color rgb="FF202124"/>
      <name val="Barlow SemiBold"/>
    </font>
    <font>
      <u/>
      <sz val="14"/>
      <name val="Barlow SemiBold"/>
    </font>
    <font>
      <b/>
      <sz val="11"/>
      <color rgb="FFFF0000"/>
      <name val="Barlow"/>
    </font>
  </fonts>
  <fills count="12">
    <fill>
      <patternFill patternType="none"/>
    </fill>
    <fill>
      <patternFill patternType="gray125"/>
    </fill>
    <fill>
      <patternFill patternType="solid">
        <fgColor theme="0" tint="-0.14999847407452621"/>
        <bgColor indexed="64"/>
      </patternFill>
    </fill>
    <fill>
      <patternFill patternType="solid">
        <fgColor rgb="FF28DADA"/>
        <bgColor indexed="64"/>
      </patternFill>
    </fill>
    <fill>
      <patternFill patternType="solid">
        <fgColor rgb="FF28313D"/>
        <bgColor indexed="64"/>
      </patternFill>
    </fill>
    <fill>
      <patternFill patternType="solid">
        <fgColor rgb="FFFFF72C"/>
        <bgColor indexed="64"/>
      </patternFill>
    </fill>
    <fill>
      <patternFill patternType="solid">
        <fgColor theme="1"/>
        <bgColor indexed="64"/>
      </patternFill>
    </fill>
    <fill>
      <patternFill patternType="solid">
        <fgColor rgb="FFCF4B2F"/>
        <bgColor indexed="64"/>
      </patternFill>
    </fill>
    <fill>
      <patternFill patternType="solid">
        <fgColor theme="0"/>
        <bgColor indexed="64"/>
      </patternFill>
    </fill>
    <fill>
      <patternFill patternType="solid">
        <fgColor rgb="FF354151"/>
        <bgColor indexed="64"/>
      </patternFill>
    </fill>
    <fill>
      <patternFill patternType="solid">
        <fgColor rgb="FF78EBE8"/>
        <bgColor indexed="64"/>
      </patternFill>
    </fill>
    <fill>
      <patternFill patternType="solid">
        <fgColor theme="0" tint="-4.9989318521683403E-2"/>
        <bgColor indexed="64"/>
      </patternFill>
    </fill>
  </fills>
  <borders count="24">
    <border>
      <left/>
      <right/>
      <top/>
      <bottom/>
      <diagonal/>
    </border>
    <border>
      <left/>
      <right/>
      <top style="thin">
        <color indexed="64"/>
      </top>
      <bottom style="thin">
        <color indexed="64"/>
      </bottom>
      <diagonal/>
    </border>
    <border>
      <left/>
      <right/>
      <top/>
      <bottom style="thin">
        <color theme="0" tint="-0.499984740745262"/>
      </bottom>
      <diagonal/>
    </border>
    <border>
      <left style="thin">
        <color indexed="64"/>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bottom style="thin">
        <color theme="0" tint="-0.499984740745262"/>
      </bottom>
      <diagonal/>
    </border>
    <border>
      <left/>
      <right style="dashed">
        <color indexed="64"/>
      </right>
      <top style="thin">
        <color indexed="64"/>
      </top>
      <bottom style="thin">
        <color theme="0" tint="-0.499984740745262"/>
      </bottom>
      <diagonal/>
    </border>
    <border>
      <left/>
      <right style="dashed">
        <color indexed="64"/>
      </right>
      <top style="thin">
        <color theme="0" tint="-0.499984740745262"/>
      </top>
      <bottom style="thin">
        <color theme="0" tint="-0.499984740745262"/>
      </bottom>
      <diagonal/>
    </border>
    <border>
      <left/>
      <right style="dashed">
        <color indexed="64"/>
      </right>
      <top/>
      <bottom style="thin">
        <color theme="0" tint="-0.499984740745262"/>
      </bottom>
      <diagonal/>
    </border>
    <border>
      <left style="thin">
        <color indexed="64"/>
      </left>
      <right style="dashed">
        <color indexed="64"/>
      </right>
      <top style="thin">
        <color indexed="64"/>
      </top>
      <bottom style="thin">
        <color theme="0" tint="-0.499984740745262"/>
      </bottom>
      <diagonal/>
    </border>
    <border>
      <left style="thin">
        <color indexed="64"/>
      </left>
      <right style="dashed">
        <color indexed="64"/>
      </right>
      <top/>
      <bottom style="thin">
        <color theme="0" tint="-0.499984740745262"/>
      </bottom>
      <diagonal/>
    </border>
    <border>
      <left style="thin">
        <color indexed="64"/>
      </left>
      <right style="dashed">
        <color indexed="64"/>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right style="thin">
        <color theme="0"/>
      </right>
      <top/>
      <bottom/>
      <diagonal/>
    </border>
    <border>
      <left style="dashed">
        <color theme="0"/>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7">
    <xf numFmtId="0" fontId="0" fillId="0" borderId="0" xfId="0"/>
    <xf numFmtId="0" fontId="2" fillId="0" borderId="0" xfId="0" quotePrefix="1" applyFont="1" applyAlignment="1">
      <alignment horizontal="left" vertical="center"/>
    </xf>
    <xf numFmtId="0" fontId="3" fillId="0" borderId="0" xfId="0" applyFont="1"/>
    <xf numFmtId="0" fontId="4" fillId="0" borderId="0" xfId="0" applyFont="1"/>
    <xf numFmtId="0" fontId="5" fillId="0" borderId="0" xfId="0" quotePrefix="1" applyFont="1" applyAlignment="1">
      <alignment horizontal="left" vertical="center"/>
    </xf>
    <xf numFmtId="0" fontId="6" fillId="0" borderId="0" xfId="0" applyFont="1"/>
    <xf numFmtId="0" fontId="8" fillId="2" borderId="2" xfId="0" applyFont="1" applyFill="1" applyBorder="1" applyAlignment="1">
      <alignment horizontal="left" vertical="top"/>
    </xf>
    <xf numFmtId="0" fontId="8" fillId="2" borderId="2" xfId="0" applyFont="1" applyFill="1" applyBorder="1" applyAlignment="1">
      <alignment horizontal="left" vertical="top" wrapText="1"/>
    </xf>
    <xf numFmtId="0" fontId="12" fillId="0" borderId="0" xfId="0" applyFont="1" applyAlignment="1">
      <alignment horizontal="left" vertical="center"/>
    </xf>
    <xf numFmtId="0" fontId="13" fillId="0" borderId="0" xfId="0" applyFont="1"/>
    <xf numFmtId="0" fontId="14" fillId="4" borderId="1" xfId="0" quotePrefix="1" applyFont="1" applyFill="1" applyBorder="1" applyAlignment="1">
      <alignment horizontal="left" vertical="center"/>
    </xf>
    <xf numFmtId="0" fontId="15" fillId="3" borderId="9" xfId="0" applyFont="1" applyFill="1" applyBorder="1" applyAlignment="1">
      <alignment horizontal="right"/>
    </xf>
    <xf numFmtId="0" fontId="15" fillId="3" borderId="0" xfId="0" applyFont="1" applyFill="1" applyAlignment="1">
      <alignment horizontal="right"/>
    </xf>
    <xf numFmtId="0" fontId="15" fillId="3" borderId="10" xfId="0" applyFont="1" applyFill="1" applyBorder="1" applyAlignment="1">
      <alignment horizontal="right"/>
    </xf>
    <xf numFmtId="0" fontId="14" fillId="7" borderId="0" xfId="0" quotePrefix="1" applyFont="1" applyFill="1" applyAlignment="1">
      <alignment horizontal="left" vertical="center"/>
    </xf>
    <xf numFmtId="0" fontId="7" fillId="4" borderId="1" xfId="0" quotePrefix="1" applyFont="1" applyFill="1" applyBorder="1" applyAlignment="1">
      <alignment horizontal="right" vertical="center"/>
    </xf>
    <xf numFmtId="0" fontId="4" fillId="8" borderId="0" xfId="0" applyFont="1" applyFill="1"/>
    <xf numFmtId="0" fontId="11" fillId="8" borderId="2" xfId="0" applyFont="1" applyFill="1" applyBorder="1" applyAlignment="1">
      <alignment horizontal="left" vertical="top"/>
    </xf>
    <xf numFmtId="0" fontId="2" fillId="8" borderId="2" xfId="0" applyFont="1" applyFill="1" applyBorder="1" applyAlignment="1">
      <alignment horizontal="left" vertical="top"/>
    </xf>
    <xf numFmtId="0" fontId="3" fillId="8" borderId="0" xfId="0" applyFont="1" applyFill="1"/>
    <xf numFmtId="0" fontId="2" fillId="8" borderId="0" xfId="0" quotePrefix="1" applyFont="1" applyFill="1" applyAlignment="1">
      <alignment horizontal="left" vertical="center"/>
    </xf>
    <xf numFmtId="0" fontId="9" fillId="8" borderId="2" xfId="0" applyFont="1" applyFill="1" applyBorder="1" applyAlignment="1">
      <alignment horizontal="center" vertical="top"/>
    </xf>
    <xf numFmtId="0" fontId="11" fillId="8" borderId="0" xfId="0" applyFont="1" applyFill="1" applyAlignment="1">
      <alignment horizontal="left" vertical="top"/>
    </xf>
    <xf numFmtId="0" fontId="11" fillId="8" borderId="2" xfId="0" applyFont="1" applyFill="1" applyBorder="1" applyAlignment="1">
      <alignment horizontal="left" vertical="top" wrapText="1"/>
    </xf>
    <xf numFmtId="0" fontId="6" fillId="8" borderId="0" xfId="0" applyFont="1" applyFill="1"/>
    <xf numFmtId="2" fontId="10" fillId="8" borderId="5" xfId="0" applyNumberFormat="1" applyFont="1" applyFill="1" applyBorder="1" applyAlignment="1">
      <alignment horizontal="right" vertical="center"/>
    </xf>
    <xf numFmtId="2" fontId="10" fillId="8" borderId="12" xfId="0" applyNumberFormat="1" applyFont="1" applyFill="1" applyBorder="1" applyAlignment="1">
      <alignment horizontal="right" vertical="center"/>
    </xf>
    <xf numFmtId="2" fontId="10" fillId="11" borderId="15" xfId="0" applyNumberFormat="1" applyFont="1" applyFill="1" applyBorder="1" applyAlignment="1">
      <alignment horizontal="right" vertical="center"/>
    </xf>
    <xf numFmtId="2" fontId="11" fillId="8" borderId="18" xfId="1" applyNumberFormat="1" applyFont="1" applyFill="1" applyBorder="1" applyAlignment="1">
      <alignment horizontal="right" vertical="top"/>
    </xf>
    <xf numFmtId="2" fontId="10" fillId="8" borderId="19" xfId="0" applyNumberFormat="1" applyFont="1" applyFill="1" applyBorder="1" applyAlignment="1">
      <alignment horizontal="right" vertical="center"/>
    </xf>
    <xf numFmtId="44" fontId="3" fillId="0" borderId="0" xfId="2" applyFont="1"/>
    <xf numFmtId="44" fontId="6" fillId="0" borderId="0" xfId="2" applyFont="1"/>
    <xf numFmtId="44" fontId="7" fillId="9" borderId="1" xfId="2" quotePrefix="1" applyFont="1" applyFill="1" applyBorder="1" applyAlignment="1">
      <alignment horizontal="right" vertical="center"/>
    </xf>
    <xf numFmtId="44" fontId="10" fillId="11" borderId="5" xfId="2" applyFont="1" applyFill="1" applyBorder="1" applyAlignment="1">
      <alignment horizontal="right" vertical="center"/>
    </xf>
    <xf numFmtId="0" fontId="16" fillId="0" borderId="0" xfId="0" applyFont="1"/>
    <xf numFmtId="2" fontId="13" fillId="2" borderId="7" xfId="0" applyNumberFormat="1" applyFont="1" applyFill="1" applyBorder="1" applyAlignment="1">
      <alignment horizontal="right" vertical="center"/>
    </xf>
    <xf numFmtId="2" fontId="8" fillId="2" borderId="17" xfId="1" applyNumberFormat="1" applyFont="1" applyFill="1" applyBorder="1" applyAlignment="1">
      <alignment horizontal="right" vertical="top"/>
    </xf>
    <xf numFmtId="2" fontId="8" fillId="2" borderId="14" xfId="1" applyNumberFormat="1" applyFont="1" applyFill="1" applyBorder="1" applyAlignment="1">
      <alignment horizontal="right" vertical="top"/>
    </xf>
    <xf numFmtId="44" fontId="8" fillId="2" borderId="7" xfId="2" applyFont="1" applyFill="1" applyBorder="1" applyAlignment="1">
      <alignment horizontal="right" vertical="top"/>
    </xf>
    <xf numFmtId="44" fontId="8" fillId="2" borderId="2" xfId="2" applyFont="1" applyFill="1" applyBorder="1" applyAlignment="1">
      <alignment horizontal="right" vertical="top"/>
    </xf>
    <xf numFmtId="2" fontId="8" fillId="2" borderId="11" xfId="1" applyNumberFormat="1" applyFont="1" applyFill="1" applyBorder="1" applyAlignment="1">
      <alignment horizontal="right" vertical="top"/>
    </xf>
    <xf numFmtId="0" fontId="17" fillId="0" borderId="0" xfId="0" applyFont="1"/>
    <xf numFmtId="0" fontId="18" fillId="0" borderId="0" xfId="0" applyFont="1"/>
    <xf numFmtId="2" fontId="13" fillId="2" borderId="5" xfId="0" applyNumberFormat="1" applyFont="1" applyFill="1" applyBorder="1" applyAlignment="1">
      <alignment horizontal="right" vertical="center"/>
    </xf>
    <xf numFmtId="2" fontId="8" fillId="2" borderId="18" xfId="1" applyNumberFormat="1" applyFont="1" applyFill="1" applyBorder="1" applyAlignment="1">
      <alignment horizontal="right" vertical="top"/>
    </xf>
    <xf numFmtId="2" fontId="8" fillId="2" borderId="16" xfId="1" applyNumberFormat="1" applyFont="1" applyFill="1" applyBorder="1" applyAlignment="1">
      <alignment horizontal="right" vertical="top"/>
    </xf>
    <xf numFmtId="44" fontId="8" fillId="2" borderId="5" xfId="2" applyFont="1" applyFill="1" applyBorder="1" applyAlignment="1">
      <alignment horizontal="right" vertical="top"/>
    </xf>
    <xf numFmtId="2" fontId="8" fillId="2" borderId="12" xfId="1" applyNumberFormat="1" applyFont="1" applyFill="1" applyBorder="1" applyAlignment="1">
      <alignment horizontal="right" vertical="top"/>
    </xf>
    <xf numFmtId="0" fontId="8" fillId="0" borderId="0" xfId="0" applyFont="1" applyAlignment="1">
      <alignment horizontal="left" vertical="top"/>
    </xf>
    <xf numFmtId="2" fontId="8" fillId="2" borderId="5" xfId="1" applyNumberFormat="1" applyFont="1" applyFill="1" applyBorder="1" applyAlignment="1">
      <alignment horizontal="right" vertical="top"/>
    </xf>
    <xf numFmtId="0" fontId="19" fillId="2" borderId="2" xfId="0" applyFont="1" applyFill="1" applyBorder="1" applyAlignment="1">
      <alignment horizontal="left" vertical="top" wrapText="1"/>
    </xf>
    <xf numFmtId="0" fontId="11" fillId="8" borderId="6" xfId="0" applyFont="1" applyFill="1" applyBorder="1" applyAlignment="1">
      <alignment horizontal="left" vertical="top" wrapText="1"/>
    </xf>
    <xf numFmtId="0" fontId="11" fillId="8" borderId="13" xfId="0" applyFont="1" applyFill="1" applyBorder="1" applyAlignment="1">
      <alignment horizontal="left" vertical="top" wrapText="1"/>
    </xf>
    <xf numFmtId="0" fontId="11" fillId="8" borderId="11" xfId="0" applyFont="1" applyFill="1" applyBorder="1" applyAlignment="1">
      <alignment horizontal="left" vertical="top" wrapText="1"/>
    </xf>
    <xf numFmtId="0" fontId="8" fillId="5" borderId="0" xfId="0" quotePrefix="1" applyFont="1" applyFill="1" applyAlignment="1">
      <alignment horizontal="left" vertical="center"/>
    </xf>
    <xf numFmtId="0" fontId="14" fillId="6" borderId="0" xfId="0" applyFont="1" applyFill="1"/>
    <xf numFmtId="0" fontId="11" fillId="8" borderId="0" xfId="0" applyFont="1" applyFill="1" applyAlignment="1">
      <alignment horizontal="left" vertical="top" wrapText="1"/>
    </xf>
    <xf numFmtId="0" fontId="9" fillId="8" borderId="0" xfId="0" applyFont="1" applyFill="1" applyAlignment="1">
      <alignment horizontal="center" vertical="top"/>
    </xf>
    <xf numFmtId="2" fontId="10" fillId="8" borderId="0" xfId="0" applyNumberFormat="1" applyFont="1" applyFill="1" applyAlignment="1">
      <alignment horizontal="right" vertical="center"/>
    </xf>
    <xf numFmtId="2" fontId="11" fillId="8" borderId="0" xfId="1" applyNumberFormat="1" applyFont="1" applyFill="1" applyBorder="1" applyAlignment="1">
      <alignment horizontal="right" vertical="top"/>
    </xf>
    <xf numFmtId="2" fontId="10" fillId="11" borderId="0" xfId="0" applyNumberFormat="1" applyFont="1" applyFill="1" applyAlignment="1">
      <alignment horizontal="right" vertical="center"/>
    </xf>
    <xf numFmtId="44" fontId="10" fillId="11" borderId="0" xfId="2" applyFont="1" applyFill="1" applyBorder="1" applyAlignment="1">
      <alignment horizontal="right" vertical="center"/>
    </xf>
    <xf numFmtId="0" fontId="14" fillId="0" borderId="0" xfId="0" applyFont="1" applyAlignment="1">
      <alignment horizontal="left" vertical="center"/>
    </xf>
    <xf numFmtId="0" fontId="14" fillId="0" borderId="0" xfId="0" applyFont="1"/>
    <xf numFmtId="2" fontId="14" fillId="6" borderId="21" xfId="0" applyNumberFormat="1" applyFont="1" applyFill="1" applyBorder="1"/>
    <xf numFmtId="2" fontId="14" fillId="6" borderId="0" xfId="0" applyNumberFormat="1" applyFont="1" applyFill="1"/>
    <xf numFmtId="0" fontId="3" fillId="0" borderId="3" xfId="0" applyFont="1" applyBorder="1"/>
    <xf numFmtId="0" fontId="3" fillId="0" borderId="1" xfId="0" applyFont="1" applyBorder="1"/>
    <xf numFmtId="2" fontId="3" fillId="0" borderId="8" xfId="0" applyNumberFormat="1" applyFont="1" applyBorder="1"/>
    <xf numFmtId="2" fontId="3" fillId="0" borderId="23" xfId="0" applyNumberFormat="1" applyFont="1" applyBorder="1"/>
    <xf numFmtId="164" fontId="20" fillId="6" borderId="21" xfId="2" applyNumberFormat="1" applyFont="1" applyFill="1" applyBorder="1" applyAlignment="1"/>
    <xf numFmtId="44" fontId="20" fillId="6" borderId="0" xfId="2" applyFont="1" applyFill="1"/>
    <xf numFmtId="44" fontId="21" fillId="0" borderId="0" xfId="2" applyFont="1"/>
    <xf numFmtId="44" fontId="11" fillId="8" borderId="7" xfId="2" applyFont="1" applyFill="1" applyBorder="1" applyAlignment="1">
      <alignment horizontal="left" vertical="top" wrapText="1"/>
    </xf>
    <xf numFmtId="44" fontId="11" fillId="8" borderId="6" xfId="2" applyFont="1" applyFill="1" applyBorder="1" applyAlignment="1">
      <alignment horizontal="left" vertical="top" wrapText="1"/>
    </xf>
    <xf numFmtId="0" fontId="14" fillId="9" borderId="0" xfId="0" applyFont="1" applyFill="1"/>
    <xf numFmtId="2" fontId="14" fillId="9" borderId="0" xfId="0" applyNumberFormat="1" applyFont="1" applyFill="1"/>
    <xf numFmtId="44" fontId="20" fillId="9" borderId="0" xfId="2" applyFont="1" applyFill="1"/>
    <xf numFmtId="0" fontId="7" fillId="9" borderId="23" xfId="0" applyFont="1" applyFill="1" applyBorder="1" applyAlignment="1">
      <alignment horizontal="left" vertical="top" wrapText="1"/>
    </xf>
    <xf numFmtId="44" fontId="14" fillId="6" borderId="0" xfId="2" applyFont="1" applyFill="1"/>
    <xf numFmtId="44" fontId="14" fillId="9" borderId="0" xfId="2" applyFont="1" applyFill="1"/>
    <xf numFmtId="0" fontId="22" fillId="0" borderId="0" xfId="0" applyFont="1"/>
    <xf numFmtId="2" fontId="3" fillId="0" borderId="23" xfId="0" applyNumberFormat="1" applyFont="1" applyBorder="1" applyAlignment="1">
      <alignment horizontal="right"/>
    </xf>
    <xf numFmtId="43" fontId="14" fillId="6" borderId="22" xfId="1" applyFont="1" applyFill="1" applyBorder="1" applyAlignment="1"/>
    <xf numFmtId="43" fontId="11" fillId="8" borderId="7" xfId="1" applyFont="1" applyFill="1" applyBorder="1" applyAlignment="1">
      <alignment horizontal="left" vertical="top" wrapText="1"/>
    </xf>
    <xf numFmtId="43" fontId="11" fillId="8" borderId="6" xfId="1" applyFont="1" applyFill="1" applyBorder="1" applyAlignment="1">
      <alignment horizontal="left" vertical="top" wrapText="1"/>
    </xf>
    <xf numFmtId="2" fontId="8" fillId="2" borderId="7" xfId="0" applyNumberFormat="1" applyFont="1" applyFill="1" applyBorder="1" applyAlignment="1">
      <alignment horizontal="right" vertical="top" wrapText="1"/>
    </xf>
    <xf numFmtId="2" fontId="8" fillId="2" borderId="11" xfId="0" applyNumberFormat="1" applyFont="1" applyFill="1" applyBorder="1" applyAlignment="1">
      <alignment horizontal="right" vertical="top" wrapText="1"/>
    </xf>
    <xf numFmtId="2" fontId="8" fillId="2" borderId="6" xfId="0" applyNumberFormat="1" applyFont="1" applyFill="1" applyBorder="1" applyAlignment="1">
      <alignment horizontal="right" vertical="top" wrapText="1"/>
    </xf>
    <xf numFmtId="2" fontId="8" fillId="2" borderId="13" xfId="0" applyNumberFormat="1" applyFont="1" applyFill="1" applyBorder="1" applyAlignment="1">
      <alignment horizontal="right" vertical="top" wrapText="1"/>
    </xf>
    <xf numFmtId="43" fontId="8" fillId="2" borderId="7" xfId="1" applyFont="1" applyFill="1" applyBorder="1" applyAlignment="1">
      <alignment horizontal="right" vertical="top" wrapText="1"/>
    </xf>
    <xf numFmtId="43" fontId="14" fillId="6" borderId="21" xfId="1" applyFont="1" applyFill="1" applyBorder="1"/>
    <xf numFmtId="43" fontId="8" fillId="2" borderId="7" xfId="1" applyFont="1" applyFill="1" applyBorder="1" applyAlignment="1">
      <alignment horizontal="left" vertical="top" wrapText="1"/>
    </xf>
    <xf numFmtId="43" fontId="8" fillId="2" borderId="6" xfId="1" applyFont="1" applyFill="1" applyBorder="1" applyAlignment="1">
      <alignment horizontal="left" vertical="top" wrapText="1"/>
    </xf>
    <xf numFmtId="43" fontId="8" fillId="2" borderId="11" xfId="1" applyFont="1" applyFill="1" applyBorder="1" applyAlignment="1">
      <alignment horizontal="left" vertical="top" wrapText="1"/>
    </xf>
    <xf numFmtId="43" fontId="8" fillId="2" borderId="13" xfId="1" applyFont="1" applyFill="1" applyBorder="1" applyAlignment="1">
      <alignment horizontal="left" vertical="top" wrapText="1"/>
    </xf>
    <xf numFmtId="43" fontId="11" fillId="8" borderId="13" xfId="1" applyFont="1" applyFill="1" applyBorder="1" applyAlignment="1">
      <alignment horizontal="left" vertical="top" wrapText="1"/>
    </xf>
    <xf numFmtId="0" fontId="23" fillId="0" borderId="0" xfId="0" quotePrefix="1" applyFont="1" applyAlignment="1">
      <alignment horizontal="left" vertical="center"/>
    </xf>
    <xf numFmtId="0" fontId="24" fillId="0" borderId="0" xfId="0" applyFont="1"/>
    <xf numFmtId="0" fontId="25" fillId="0" borderId="0" xfId="0" applyFont="1"/>
    <xf numFmtId="0" fontId="22" fillId="0" borderId="0" xfId="0" applyFont="1" applyAlignment="1">
      <alignment horizontal="left" vertical="center"/>
    </xf>
    <xf numFmtId="43" fontId="8" fillId="2" borderId="6" xfId="1" applyFont="1" applyFill="1" applyBorder="1" applyAlignment="1">
      <alignment horizontal="right" vertical="top" wrapText="1"/>
    </xf>
    <xf numFmtId="0" fontId="3" fillId="6" borderId="0" xfId="0" applyFont="1" applyFill="1"/>
    <xf numFmtId="44" fontId="20" fillId="6" borderId="21" xfId="2" applyFont="1" applyFill="1" applyBorder="1" applyAlignment="1"/>
    <xf numFmtId="0" fontId="23" fillId="0" borderId="3" xfId="0" quotePrefix="1" applyFont="1" applyBorder="1" applyAlignment="1">
      <alignment horizontal="left" vertical="center"/>
    </xf>
    <xf numFmtId="0" fontId="3" fillId="0" borderId="8" xfId="0" applyFont="1" applyBorder="1"/>
    <xf numFmtId="44" fontId="3" fillId="0" borderId="8" xfId="2" applyFont="1" applyBorder="1"/>
    <xf numFmtId="0" fontId="7" fillId="6" borderId="0" xfId="0" applyFont="1" applyFill="1"/>
    <xf numFmtId="165" fontId="7" fillId="6" borderId="0" xfId="0" applyNumberFormat="1" applyFont="1" applyFill="1"/>
    <xf numFmtId="0" fontId="22" fillId="0" borderId="0" xfId="0" applyFont="1" applyAlignment="1">
      <alignment vertical="center"/>
    </xf>
    <xf numFmtId="0" fontId="14" fillId="7" borderId="0" xfId="0" quotePrefix="1" applyFont="1" applyFill="1" applyAlignment="1">
      <alignment horizontal="center" vertical="center"/>
    </xf>
    <xf numFmtId="0" fontId="15" fillId="10" borderId="0" xfId="0" applyFont="1" applyFill="1" applyAlignment="1">
      <alignment horizontal="center"/>
    </xf>
    <xf numFmtId="0" fontId="15" fillId="10" borderId="9" xfId="0" applyFont="1" applyFill="1" applyBorder="1" applyAlignment="1">
      <alignment horizontal="center"/>
    </xf>
    <xf numFmtId="0" fontId="8" fillId="5" borderId="0" xfId="0" quotePrefix="1" applyFont="1" applyFill="1" applyAlignment="1">
      <alignment horizontal="center" vertical="center"/>
    </xf>
    <xf numFmtId="43" fontId="8" fillId="2" borderId="20" xfId="1" applyFont="1" applyFill="1" applyBorder="1" applyAlignment="1">
      <alignment horizontal="right" vertical="top" wrapText="1"/>
    </xf>
    <xf numFmtId="43" fontId="8" fillId="2" borderId="14" xfId="1" applyFont="1" applyFill="1" applyBorder="1" applyAlignment="1">
      <alignment horizontal="right" vertical="top" wrapText="1"/>
    </xf>
    <xf numFmtId="0" fontId="11" fillId="8" borderId="4" xfId="0" applyFont="1" applyFill="1" applyBorder="1" applyAlignment="1">
      <alignment horizontal="center" vertical="top" wrapText="1"/>
    </xf>
    <xf numFmtId="0" fontId="11" fillId="8" borderId="15" xfId="0" applyFont="1" applyFill="1" applyBorder="1" applyAlignment="1">
      <alignment horizontal="center" vertical="top" wrapText="1"/>
    </xf>
    <xf numFmtId="2" fontId="8" fillId="2" borderId="4" xfId="0" applyNumberFormat="1" applyFont="1" applyFill="1" applyBorder="1" applyAlignment="1">
      <alignment horizontal="right" vertical="top" wrapText="1"/>
    </xf>
    <xf numFmtId="2" fontId="8" fillId="2" borderId="15" xfId="0" applyNumberFormat="1" applyFont="1" applyFill="1" applyBorder="1" applyAlignment="1">
      <alignment horizontal="right" vertical="top" wrapText="1"/>
    </xf>
    <xf numFmtId="43" fontId="8" fillId="2" borderId="4" xfId="1" applyFont="1" applyFill="1" applyBorder="1" applyAlignment="1">
      <alignment horizontal="right" vertical="top" wrapText="1"/>
    </xf>
    <xf numFmtId="43" fontId="8" fillId="2" borderId="15" xfId="1" applyFont="1" applyFill="1" applyBorder="1" applyAlignment="1">
      <alignment horizontal="right" vertical="top" wrapText="1"/>
    </xf>
    <xf numFmtId="43" fontId="11" fillId="8" borderId="20" xfId="1" applyFont="1" applyFill="1" applyBorder="1" applyAlignment="1">
      <alignment horizontal="right" vertical="top" wrapText="1"/>
    </xf>
    <xf numFmtId="43" fontId="11" fillId="8" borderId="14" xfId="1" applyFont="1" applyFill="1" applyBorder="1" applyAlignment="1">
      <alignment horizontal="right" vertical="top" wrapText="1"/>
    </xf>
    <xf numFmtId="43" fontId="11" fillId="8" borderId="4" xfId="1" applyFont="1" applyFill="1" applyBorder="1" applyAlignment="1">
      <alignment horizontal="center" vertical="top" wrapText="1"/>
    </xf>
    <xf numFmtId="43" fontId="11" fillId="8" borderId="15" xfId="1" applyFont="1" applyFill="1" applyBorder="1" applyAlignment="1">
      <alignment horizontal="center" vertical="top" wrapText="1"/>
    </xf>
    <xf numFmtId="43" fontId="3" fillId="0" borderId="3" xfId="1" applyFont="1" applyBorder="1" applyAlignment="1">
      <alignment horizontal="right"/>
    </xf>
    <xf numFmtId="43" fontId="3" fillId="0" borderId="1" xfId="1" applyFont="1" applyBorder="1" applyAlignment="1">
      <alignment horizontal="right"/>
    </xf>
    <xf numFmtId="43" fontId="3" fillId="0" borderId="8" xfId="1" applyFont="1" applyBorder="1" applyAlignment="1">
      <alignment horizontal="right"/>
    </xf>
    <xf numFmtId="43" fontId="14" fillId="6" borderId="22" xfId="1" applyFont="1" applyFill="1" applyBorder="1" applyAlignment="1">
      <alignment horizontal="right"/>
    </xf>
    <xf numFmtId="43" fontId="14" fillId="6" borderId="0" xfId="1" applyFont="1" applyFill="1" applyBorder="1" applyAlignment="1">
      <alignment horizontal="right"/>
    </xf>
    <xf numFmtId="43" fontId="14" fillId="6" borderId="0" xfId="1" applyFont="1" applyFill="1" applyAlignment="1">
      <alignment horizontal="right"/>
    </xf>
    <xf numFmtId="43" fontId="8" fillId="2" borderId="20" xfId="1" applyFont="1" applyFill="1" applyBorder="1" applyAlignment="1">
      <alignment horizontal="center" vertical="top" wrapText="1"/>
    </xf>
    <xf numFmtId="43" fontId="8" fillId="2" borderId="14" xfId="1" applyFont="1" applyFill="1" applyBorder="1" applyAlignment="1">
      <alignment horizontal="center" vertical="top" wrapText="1"/>
    </xf>
    <xf numFmtId="43" fontId="8" fillId="2" borderId="4" xfId="1" applyFont="1" applyFill="1" applyBorder="1" applyAlignment="1">
      <alignment horizontal="center" vertical="top" wrapText="1"/>
    </xf>
    <xf numFmtId="43" fontId="8" fillId="2" borderId="15" xfId="1" applyFont="1" applyFill="1" applyBorder="1" applyAlignment="1">
      <alignment horizontal="center" vertical="top" wrapText="1"/>
    </xf>
    <xf numFmtId="43" fontId="14" fillId="9" borderId="0" xfId="1" applyFont="1" applyFill="1" applyAlignment="1">
      <alignment horizontal="right"/>
    </xf>
  </cellXfs>
  <cellStyles count="3">
    <cellStyle name="Komma" xfId="1" builtinId="3"/>
    <cellStyle name="Standard" xfId="0" builtinId="0"/>
    <cellStyle name="Währung" xfId="2" builtinId="4"/>
  </cellStyles>
  <dxfs count="0"/>
  <tableStyles count="0" defaultTableStyle="TableStyleMedium2" defaultPivotStyle="PivotStyleLight16"/>
  <colors>
    <mruColors>
      <color rgb="FF354151"/>
      <color rgb="FFFFF72C"/>
      <color rgb="FFCF4B2F"/>
      <color rgb="FF28DADA"/>
      <color rgb="FF78EBE8"/>
      <color rgb="FF28313D"/>
      <color rgb="FF4A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FE29-36F5-4285-B60C-375444691855}">
  <dimension ref="A2:BH83"/>
  <sheetViews>
    <sheetView tabSelected="1" zoomScale="124" zoomScaleNormal="124" workbookViewId="0">
      <selection activeCell="B5" sqref="B5"/>
    </sheetView>
  </sheetViews>
  <sheetFormatPr baseColWidth="10" defaultColWidth="11.453125" defaultRowHeight="16"/>
  <cols>
    <col min="1" max="1" width="3.1796875" style="8" customWidth="1"/>
    <col min="2" max="2" width="63" style="2" bestFit="1" customWidth="1"/>
    <col min="3" max="3" width="49.90625" style="2" customWidth="1"/>
    <col min="4" max="4" width="39.1796875" style="2" customWidth="1"/>
    <col min="5" max="5" width="21.54296875" style="2" customWidth="1"/>
    <col min="6" max="6" width="22.1796875" style="2" customWidth="1"/>
    <col min="7" max="7" width="25.7265625" style="30" bestFit="1" customWidth="1"/>
    <col min="8" max="8" width="19.81640625" style="2" customWidth="1"/>
    <col min="9" max="9" width="22" style="2" customWidth="1"/>
    <col min="10" max="10" width="26.453125" style="30" customWidth="1"/>
    <col min="11" max="11" width="34.81640625" style="2" customWidth="1"/>
    <col min="12" max="16384" width="11.453125" style="2"/>
  </cols>
  <sheetData>
    <row r="2" spans="1:60" ht="21">
      <c r="A2" s="97"/>
      <c r="B2" s="97" t="s">
        <v>97</v>
      </c>
      <c r="C2" s="97"/>
      <c r="D2" s="104" t="s">
        <v>3</v>
      </c>
      <c r="E2" s="67"/>
      <c r="F2" s="105"/>
    </row>
    <row r="3" spans="1:60">
      <c r="A3" s="2"/>
      <c r="B3" s="3"/>
      <c r="C3" s="4"/>
      <c r="E3" s="4"/>
      <c r="F3" s="5"/>
      <c r="G3" s="31"/>
    </row>
    <row r="4" spans="1:60" ht="21">
      <c r="A4" s="2"/>
      <c r="B4" s="99" t="s">
        <v>4</v>
      </c>
      <c r="C4" s="4"/>
      <c r="E4" s="4"/>
      <c r="F4" s="5"/>
      <c r="G4" s="31"/>
    </row>
    <row r="5" spans="1:60" ht="18.5">
      <c r="A5" s="2"/>
      <c r="B5" s="98" t="s">
        <v>82</v>
      </c>
      <c r="C5" s="4"/>
      <c r="E5" s="4"/>
      <c r="F5" s="5"/>
      <c r="G5" s="31"/>
    </row>
    <row r="6" spans="1:60" ht="8.15" customHeight="1">
      <c r="A6" s="2"/>
      <c r="B6" s="98"/>
      <c r="C6" s="4"/>
      <c r="E6" s="4"/>
      <c r="F6" s="5"/>
      <c r="G6" s="31"/>
    </row>
    <row r="7" spans="1:60">
      <c r="A7" s="2"/>
      <c r="B7" s="3"/>
      <c r="C7" s="3"/>
      <c r="D7" s="14" t="s">
        <v>5</v>
      </c>
      <c r="E7" s="110" t="s">
        <v>6</v>
      </c>
      <c r="F7" s="110"/>
      <c r="G7" s="110"/>
      <c r="H7" s="110" t="s">
        <v>7</v>
      </c>
      <c r="I7" s="110"/>
      <c r="J7" s="110"/>
      <c r="K7" s="14" t="s">
        <v>8</v>
      </c>
    </row>
    <row r="8" spans="1:60">
      <c r="A8" s="2"/>
      <c r="B8" s="3"/>
      <c r="C8" s="3"/>
      <c r="D8" s="11" t="s">
        <v>9</v>
      </c>
      <c r="E8" s="12" t="s">
        <v>10</v>
      </c>
      <c r="F8" s="111" t="s">
        <v>11</v>
      </c>
      <c r="G8" s="112"/>
      <c r="H8" s="12" t="s">
        <v>12</v>
      </c>
      <c r="I8" s="111" t="s">
        <v>11</v>
      </c>
      <c r="J8" s="112"/>
      <c r="K8" s="12" t="s">
        <v>13</v>
      </c>
    </row>
    <row r="9" spans="1:60" s="9" customFormat="1">
      <c r="B9" s="10" t="s">
        <v>4</v>
      </c>
      <c r="C9" s="10" t="s">
        <v>14</v>
      </c>
      <c r="D9" s="15" t="s">
        <v>0</v>
      </c>
      <c r="E9" s="15" t="s">
        <v>0</v>
      </c>
      <c r="F9" s="15" t="s">
        <v>0</v>
      </c>
      <c r="G9" s="32" t="s">
        <v>17</v>
      </c>
      <c r="H9" s="15" t="s">
        <v>0</v>
      </c>
      <c r="I9" s="15" t="s">
        <v>0</v>
      </c>
      <c r="J9" s="32" t="s">
        <v>17</v>
      </c>
      <c r="K9" s="15" t="s">
        <v>0</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s="41" customFormat="1" ht="26.5" customHeight="1">
      <c r="A10" s="34"/>
      <c r="B10" s="6" t="s">
        <v>15</v>
      </c>
      <c r="C10" s="50" t="s">
        <v>16</v>
      </c>
      <c r="D10" s="35">
        <v>0</v>
      </c>
      <c r="E10" s="36">
        <v>0</v>
      </c>
      <c r="F10" s="37">
        <v>0</v>
      </c>
      <c r="G10" s="38">
        <v>0</v>
      </c>
      <c r="H10" s="36">
        <v>0</v>
      </c>
      <c r="I10" s="37">
        <v>0</v>
      </c>
      <c r="J10" s="39">
        <v>0</v>
      </c>
      <c r="K10" s="40">
        <v>0</v>
      </c>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row>
    <row r="11" spans="1:60" s="19" customFormat="1">
      <c r="A11" s="16"/>
      <c r="B11" s="2" t="s">
        <v>115</v>
      </c>
      <c r="C11" s="18"/>
      <c r="D11" s="25"/>
      <c r="E11" s="28"/>
      <c r="F11" s="27"/>
      <c r="G11" s="33"/>
      <c r="H11" s="29"/>
      <c r="I11" s="27"/>
      <c r="J11" s="33"/>
      <c r="K11" s="26"/>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s="20" customFormat="1">
      <c r="A12" s="16"/>
      <c r="B12" s="2" t="s">
        <v>115</v>
      </c>
      <c r="C12" s="18"/>
      <c r="D12" s="25"/>
      <c r="E12" s="28"/>
      <c r="F12" s="27"/>
      <c r="G12" s="33"/>
      <c r="H12" s="29"/>
      <c r="I12" s="27"/>
      <c r="J12" s="33"/>
      <c r="K12" s="26"/>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s="48" customFormat="1">
      <c r="A13" s="42"/>
      <c r="B13" s="6" t="s">
        <v>83</v>
      </c>
      <c r="C13" s="50"/>
      <c r="D13" s="43">
        <v>0</v>
      </c>
      <c r="E13" s="44">
        <v>0</v>
      </c>
      <c r="F13" s="45">
        <v>0</v>
      </c>
      <c r="G13" s="46">
        <v>0</v>
      </c>
      <c r="H13" s="44">
        <v>0</v>
      </c>
      <c r="I13" s="45">
        <v>0</v>
      </c>
      <c r="J13" s="46">
        <v>0</v>
      </c>
      <c r="K13" s="47">
        <v>0</v>
      </c>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row>
    <row r="14" spans="1:60" s="22" customFormat="1">
      <c r="A14" s="16"/>
      <c r="B14" s="17" t="s">
        <v>18</v>
      </c>
      <c r="C14" s="21"/>
      <c r="D14" s="25"/>
      <c r="E14" s="28"/>
      <c r="F14" s="27"/>
      <c r="G14" s="33"/>
      <c r="H14" s="29"/>
      <c r="I14" s="27"/>
      <c r="J14" s="33"/>
      <c r="K14" s="26"/>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s="22" customFormat="1">
      <c r="A15" s="16"/>
      <c r="B15" s="17" t="s">
        <v>85</v>
      </c>
      <c r="C15" s="21"/>
      <c r="D15" s="25"/>
      <c r="E15" s="28"/>
      <c r="F15" s="27"/>
      <c r="G15" s="33"/>
      <c r="H15" s="29"/>
      <c r="I15" s="27"/>
      <c r="J15" s="33"/>
      <c r="K15" s="26"/>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s="22" customFormat="1">
      <c r="A16" s="16"/>
      <c r="B16" s="17" t="s">
        <v>19</v>
      </c>
      <c r="C16" s="21"/>
      <c r="D16" s="25"/>
      <c r="E16" s="28"/>
      <c r="F16" s="27"/>
      <c r="G16" s="33"/>
      <c r="H16" s="29"/>
      <c r="I16" s="27"/>
      <c r="J16" s="33"/>
      <c r="K16" s="26"/>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s="22" customFormat="1">
      <c r="A17" s="16"/>
      <c r="B17" s="17" t="s">
        <v>20</v>
      </c>
      <c r="C17" s="21"/>
      <c r="D17" s="25"/>
      <c r="E17" s="28"/>
      <c r="F17" s="27"/>
      <c r="G17" s="33"/>
      <c r="H17" s="29"/>
      <c r="I17" s="27"/>
      <c r="J17" s="33"/>
      <c r="K17" s="26"/>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22" customFormat="1">
      <c r="A18" s="16"/>
      <c r="B18" s="17" t="s">
        <v>86</v>
      </c>
      <c r="C18" s="21"/>
      <c r="D18" s="25"/>
      <c r="E18" s="28"/>
      <c r="F18" s="27"/>
      <c r="G18" s="33"/>
      <c r="H18" s="29"/>
      <c r="I18" s="27"/>
      <c r="J18" s="33"/>
      <c r="K18" s="26"/>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s="48" customFormat="1">
      <c r="A19" s="42"/>
      <c r="B19" s="6" t="s">
        <v>21</v>
      </c>
      <c r="C19" s="50"/>
      <c r="D19" s="43">
        <v>0</v>
      </c>
      <c r="E19" s="44">
        <v>0</v>
      </c>
      <c r="F19" s="45">
        <v>0</v>
      </c>
      <c r="G19" s="46">
        <v>0</v>
      </c>
      <c r="H19" s="44">
        <v>0</v>
      </c>
      <c r="I19" s="45">
        <v>0</v>
      </c>
      <c r="J19" s="46">
        <v>0</v>
      </c>
      <c r="K19" s="49">
        <v>0</v>
      </c>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row>
    <row r="20" spans="1:60" s="22" customFormat="1">
      <c r="A20" s="16"/>
      <c r="B20" s="17" t="s">
        <v>22</v>
      </c>
      <c r="C20" s="21"/>
      <c r="D20" s="25"/>
      <c r="E20" s="28"/>
      <c r="F20" s="27"/>
      <c r="G20" s="33"/>
      <c r="H20" s="29"/>
      <c r="I20" s="27"/>
      <c r="J20" s="33"/>
      <c r="K20" s="26"/>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s="22" customFormat="1">
      <c r="A21" s="16"/>
      <c r="B21" s="17" t="s">
        <v>24</v>
      </c>
      <c r="C21" s="21"/>
      <c r="D21" s="25"/>
      <c r="E21" s="28"/>
      <c r="F21" s="27"/>
      <c r="G21" s="33"/>
      <c r="H21" s="29"/>
      <c r="I21" s="27"/>
      <c r="J21" s="33"/>
      <c r="K21" s="26"/>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s="22" customFormat="1">
      <c r="A22" s="16"/>
      <c r="B22" s="17" t="s">
        <v>23</v>
      </c>
      <c r="C22" s="21"/>
      <c r="D22" s="25"/>
      <c r="E22" s="28"/>
      <c r="F22" s="27"/>
      <c r="G22" s="33"/>
      <c r="H22" s="29"/>
      <c r="I22" s="27"/>
      <c r="J22" s="33"/>
      <c r="K22" s="26"/>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s="48" customFormat="1">
      <c r="A23" s="42"/>
      <c r="B23" s="7" t="s">
        <v>84</v>
      </c>
      <c r="C23" s="50"/>
      <c r="D23" s="43">
        <v>0</v>
      </c>
      <c r="E23" s="44">
        <v>0</v>
      </c>
      <c r="F23" s="45">
        <v>0</v>
      </c>
      <c r="G23" s="46">
        <v>0</v>
      </c>
      <c r="H23" s="44">
        <v>0</v>
      </c>
      <c r="I23" s="45">
        <v>0</v>
      </c>
      <c r="J23" s="46">
        <v>0</v>
      </c>
      <c r="K23" s="47">
        <v>0</v>
      </c>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row>
    <row r="24" spans="1:60" s="22" customFormat="1">
      <c r="A24" s="16"/>
      <c r="B24" s="23" t="s">
        <v>87</v>
      </c>
      <c r="C24" s="21"/>
      <c r="D24" s="25"/>
      <c r="E24" s="28"/>
      <c r="F24" s="27"/>
      <c r="G24" s="33"/>
      <c r="H24" s="29"/>
      <c r="I24" s="27"/>
      <c r="J24" s="33"/>
      <c r="K24" s="26"/>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s="19" customFormat="1" ht="32">
      <c r="B25" s="23" t="s">
        <v>88</v>
      </c>
      <c r="C25" s="21"/>
      <c r="D25" s="25"/>
      <c r="E25" s="28"/>
      <c r="F25" s="27"/>
      <c r="G25" s="33"/>
      <c r="H25" s="29"/>
      <c r="I25" s="27"/>
      <c r="J25" s="33"/>
      <c r="K25" s="26"/>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s="19" customFormat="1">
      <c r="A26" s="24"/>
      <c r="B26" s="23" t="s">
        <v>89</v>
      </c>
      <c r="C26" s="21"/>
      <c r="D26" s="25"/>
      <c r="E26" s="28"/>
      <c r="F26" s="27"/>
      <c r="G26" s="33"/>
      <c r="H26" s="29"/>
      <c r="I26" s="27"/>
      <c r="J26" s="33"/>
      <c r="K26" s="26"/>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s="19" customFormat="1">
      <c r="A27" s="24"/>
      <c r="B27" s="23" t="s">
        <v>90</v>
      </c>
      <c r="C27" s="21"/>
      <c r="D27" s="25"/>
      <c r="E27" s="28"/>
      <c r="F27" s="27"/>
      <c r="G27" s="33"/>
      <c r="H27" s="29"/>
      <c r="I27" s="27"/>
      <c r="J27" s="33"/>
      <c r="K27" s="26"/>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s="19" customFormat="1" ht="32">
      <c r="B28" s="23" t="s">
        <v>25</v>
      </c>
      <c r="C28" s="21"/>
      <c r="D28" s="25"/>
      <c r="E28" s="28"/>
      <c r="F28" s="27"/>
      <c r="G28" s="33"/>
      <c r="H28" s="29"/>
      <c r="I28" s="27"/>
      <c r="J28" s="33"/>
      <c r="K28" s="26"/>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20" customFormat="1">
      <c r="B29" s="23" t="s">
        <v>26</v>
      </c>
      <c r="C29" s="21"/>
      <c r="D29" s="25"/>
      <c r="E29" s="28"/>
      <c r="F29" s="27"/>
      <c r="G29" s="33"/>
      <c r="H29" s="29"/>
      <c r="I29" s="27"/>
      <c r="J29" s="33"/>
      <c r="K29" s="26"/>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s="48" customFormat="1" ht="32">
      <c r="A30" s="42"/>
      <c r="B30" s="7" t="s">
        <v>91</v>
      </c>
      <c r="C30" s="50"/>
      <c r="D30" s="43">
        <v>0</v>
      </c>
      <c r="E30" s="44">
        <v>0</v>
      </c>
      <c r="F30" s="45">
        <v>0</v>
      </c>
      <c r="G30" s="46">
        <v>0</v>
      </c>
      <c r="H30" s="44">
        <v>0</v>
      </c>
      <c r="I30" s="45">
        <v>0</v>
      </c>
      <c r="J30" s="46">
        <v>0</v>
      </c>
      <c r="K30" s="47">
        <v>0</v>
      </c>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row>
    <row r="31" spans="1:60" s="22" customFormat="1">
      <c r="A31" s="16"/>
      <c r="B31" s="23" t="s">
        <v>1</v>
      </c>
      <c r="C31" s="21"/>
      <c r="D31" s="25"/>
      <c r="E31" s="28"/>
      <c r="F31" s="27"/>
      <c r="G31" s="33"/>
      <c r="H31" s="29"/>
      <c r="I31" s="27"/>
      <c r="J31" s="33"/>
      <c r="K31" s="26"/>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s="19" customFormat="1">
      <c r="B32" s="23" t="s">
        <v>27</v>
      </c>
      <c r="C32" s="21"/>
      <c r="D32" s="25"/>
      <c r="E32" s="28"/>
      <c r="F32" s="27"/>
      <c r="G32" s="33"/>
      <c r="H32" s="29"/>
      <c r="I32" s="27"/>
      <c r="J32" s="33"/>
      <c r="K32" s="26"/>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s="48" customFormat="1">
      <c r="A33" s="42"/>
      <c r="B33" s="7" t="s">
        <v>28</v>
      </c>
      <c r="C33" s="50"/>
      <c r="D33" s="43">
        <v>0</v>
      </c>
      <c r="E33" s="44">
        <v>0</v>
      </c>
      <c r="F33" s="45">
        <v>0</v>
      </c>
      <c r="G33" s="46">
        <v>0</v>
      </c>
      <c r="H33" s="44">
        <v>0</v>
      </c>
      <c r="I33" s="45">
        <v>0</v>
      </c>
      <c r="J33" s="46">
        <v>0</v>
      </c>
      <c r="K33" s="47">
        <v>0</v>
      </c>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row>
    <row r="34" spans="1:60" s="22" customFormat="1">
      <c r="A34" s="16"/>
      <c r="B34" s="23" t="s">
        <v>29</v>
      </c>
      <c r="C34" s="21"/>
      <c r="D34" s="25"/>
      <c r="E34" s="28"/>
      <c r="F34" s="27"/>
      <c r="G34" s="33"/>
      <c r="H34" s="29"/>
      <c r="I34" s="27"/>
      <c r="J34" s="33"/>
      <c r="K34" s="26"/>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s="19" customFormat="1">
      <c r="B35" s="23" t="s">
        <v>30</v>
      </c>
      <c r="C35" s="21"/>
      <c r="D35" s="25"/>
      <c r="E35" s="28"/>
      <c r="F35" s="27"/>
      <c r="G35" s="33"/>
      <c r="H35" s="29"/>
      <c r="I35" s="27"/>
      <c r="J35" s="33"/>
      <c r="K35" s="26"/>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s="48" customFormat="1" ht="32">
      <c r="A36" s="42"/>
      <c r="B36" s="7" t="s">
        <v>92</v>
      </c>
      <c r="C36" s="50"/>
      <c r="D36" s="43">
        <v>0</v>
      </c>
      <c r="E36" s="44">
        <v>0</v>
      </c>
      <c r="F36" s="45">
        <v>0</v>
      </c>
      <c r="G36" s="46">
        <v>0</v>
      </c>
      <c r="H36" s="44">
        <v>0</v>
      </c>
      <c r="I36" s="45">
        <v>0</v>
      </c>
      <c r="J36" s="46">
        <v>0</v>
      </c>
      <c r="K36" s="49">
        <v>0</v>
      </c>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row>
    <row r="37" spans="1:60" s="22" customFormat="1">
      <c r="A37" s="16"/>
      <c r="B37" s="23" t="s">
        <v>31</v>
      </c>
      <c r="C37" s="21"/>
      <c r="D37" s="25"/>
      <c r="E37" s="28"/>
      <c r="F37" s="27"/>
      <c r="G37" s="33"/>
      <c r="H37" s="29"/>
      <c r="I37" s="27"/>
      <c r="J37" s="33"/>
      <c r="K37" s="26"/>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s="19" customFormat="1">
      <c r="B38" s="23" t="s">
        <v>32</v>
      </c>
      <c r="C38" s="21"/>
      <c r="D38" s="25"/>
      <c r="E38" s="28"/>
      <c r="F38" s="27"/>
      <c r="G38" s="33"/>
      <c r="H38" s="29"/>
      <c r="I38" s="27"/>
      <c r="J38" s="33"/>
      <c r="K38" s="26"/>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s="22" customFormat="1">
      <c r="A39" s="16"/>
      <c r="B39" s="23" t="s">
        <v>33</v>
      </c>
      <c r="C39" s="21"/>
      <c r="D39" s="25"/>
      <c r="E39" s="28"/>
      <c r="F39" s="27"/>
      <c r="G39" s="33"/>
      <c r="H39" s="29"/>
      <c r="I39" s="27"/>
      <c r="J39" s="33"/>
      <c r="K39" s="26"/>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s="19" customFormat="1">
      <c r="B40" s="23" t="s">
        <v>93</v>
      </c>
      <c r="C40" s="21"/>
      <c r="D40" s="25"/>
      <c r="E40" s="28"/>
      <c r="F40" s="27"/>
      <c r="G40" s="33"/>
      <c r="H40" s="29"/>
      <c r="I40" s="27"/>
      <c r="J40" s="33"/>
      <c r="K40" s="26"/>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s="22" customFormat="1" ht="32">
      <c r="A41" s="16"/>
      <c r="B41" s="7" t="s">
        <v>94</v>
      </c>
      <c r="C41" s="7"/>
      <c r="D41" s="43">
        <v>0</v>
      </c>
      <c r="E41" s="44">
        <v>0</v>
      </c>
      <c r="F41" s="45">
        <v>0</v>
      </c>
      <c r="G41" s="46">
        <v>0</v>
      </c>
      <c r="H41" s="44">
        <v>0</v>
      </c>
      <c r="I41" s="45">
        <v>0</v>
      </c>
      <c r="J41" s="46">
        <v>0</v>
      </c>
      <c r="K41" s="49">
        <v>0</v>
      </c>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s="22" customFormat="1">
      <c r="A42" s="16"/>
      <c r="B42" s="23"/>
      <c r="C42" s="21"/>
      <c r="D42" s="25"/>
      <c r="E42" s="28"/>
      <c r="F42" s="27"/>
      <c r="G42" s="33"/>
      <c r="H42" s="29"/>
      <c r="I42" s="27"/>
      <c r="J42" s="33"/>
      <c r="K42" s="26"/>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s="19" customFormat="1">
      <c r="B43" s="56"/>
      <c r="C43" s="57"/>
      <c r="D43" s="58"/>
      <c r="E43" s="59"/>
      <c r="F43" s="60"/>
      <c r="G43" s="61"/>
      <c r="H43" s="58"/>
      <c r="I43" s="60"/>
      <c r="J43" s="61"/>
      <c r="K43" s="58"/>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s="63" customFormat="1">
      <c r="A44" s="62"/>
      <c r="B44" s="55" t="s">
        <v>34</v>
      </c>
      <c r="C44" s="55"/>
      <c r="D44" s="64">
        <f>SUM(D10,D13,D19,D23,D30,D33,D36)</f>
        <v>0</v>
      </c>
      <c r="E44" s="83">
        <v>283035</v>
      </c>
      <c r="F44" s="83">
        <v>226428</v>
      </c>
      <c r="G44" s="70">
        <v>240000</v>
      </c>
      <c r="H44" s="83">
        <v>188690</v>
      </c>
      <c r="I44" s="83">
        <v>150952</v>
      </c>
      <c r="J44" s="70">
        <v>160000</v>
      </c>
      <c r="K44" s="64">
        <f>SUM(K10,K13,K19,K23,K30,K33,K36)</f>
        <v>0</v>
      </c>
    </row>
    <row r="45" spans="1:60">
      <c r="G45" s="72" t="s">
        <v>81</v>
      </c>
      <c r="J45" s="72" t="s">
        <v>80</v>
      </c>
      <c r="K45" s="72"/>
    </row>
    <row r="46" spans="1:60" ht="21">
      <c r="B46" s="99" t="s">
        <v>35</v>
      </c>
      <c r="G46" s="72"/>
      <c r="J46" s="72"/>
      <c r="K46" s="72"/>
    </row>
    <row r="47" spans="1:60" ht="18.5">
      <c r="B47" s="98" t="s">
        <v>95</v>
      </c>
      <c r="G47" s="72"/>
      <c r="J47" s="72"/>
      <c r="K47" s="72"/>
    </row>
    <row r="48" spans="1:60" ht="18.5">
      <c r="B48" s="98" t="s">
        <v>37</v>
      </c>
      <c r="G48" s="72"/>
      <c r="J48" s="72"/>
      <c r="K48" s="72"/>
    </row>
    <row r="49" spans="2:11" ht="8.5" customHeight="1"/>
    <row r="50" spans="2:11">
      <c r="D50" s="54" t="s">
        <v>5</v>
      </c>
      <c r="E50" s="113" t="s">
        <v>6</v>
      </c>
      <c r="F50" s="113"/>
      <c r="G50" s="113"/>
      <c r="H50" s="113" t="s">
        <v>7</v>
      </c>
      <c r="I50" s="113"/>
      <c r="J50" s="113"/>
      <c r="K50" s="54" t="s">
        <v>8</v>
      </c>
    </row>
    <row r="51" spans="2:11">
      <c r="D51" s="11" t="s">
        <v>9</v>
      </c>
      <c r="E51" s="12" t="s">
        <v>10</v>
      </c>
      <c r="F51" s="111" t="s">
        <v>11</v>
      </c>
      <c r="G51" s="112"/>
      <c r="H51" s="12" t="s">
        <v>12</v>
      </c>
      <c r="I51" s="111" t="s">
        <v>11</v>
      </c>
      <c r="J51" s="112"/>
      <c r="K51" s="13" t="s">
        <v>13</v>
      </c>
    </row>
    <row r="52" spans="2:11">
      <c r="B52" s="10" t="s">
        <v>38</v>
      </c>
      <c r="C52" s="10" t="s">
        <v>39</v>
      </c>
      <c r="D52" s="15" t="s">
        <v>0</v>
      </c>
      <c r="E52" s="15" t="s">
        <v>0</v>
      </c>
      <c r="F52" s="15"/>
      <c r="G52" s="32" t="s">
        <v>17</v>
      </c>
      <c r="H52" s="15" t="s">
        <v>0</v>
      </c>
      <c r="I52" s="15"/>
      <c r="J52" s="32" t="s">
        <v>17</v>
      </c>
      <c r="K52" s="15" t="s">
        <v>0</v>
      </c>
    </row>
    <row r="53" spans="2:11" ht="48">
      <c r="B53" s="7" t="s">
        <v>40</v>
      </c>
      <c r="C53" s="50" t="s">
        <v>41</v>
      </c>
      <c r="D53" s="86">
        <v>0</v>
      </c>
      <c r="E53" s="114">
        <v>56607</v>
      </c>
      <c r="F53" s="115"/>
      <c r="G53" s="90">
        <v>60000</v>
      </c>
      <c r="H53" s="114">
        <v>37738</v>
      </c>
      <c r="I53" s="115"/>
      <c r="J53" s="90">
        <v>40000</v>
      </c>
      <c r="K53" s="87">
        <v>0</v>
      </c>
    </row>
    <row r="54" spans="2:11">
      <c r="B54" s="23" t="s">
        <v>42</v>
      </c>
      <c r="C54" s="23"/>
      <c r="D54" s="51"/>
      <c r="E54" s="116"/>
      <c r="F54" s="117"/>
      <c r="G54" s="51"/>
      <c r="H54" s="116"/>
      <c r="I54" s="117"/>
      <c r="J54" s="51"/>
      <c r="K54" s="52"/>
    </row>
    <row r="55" spans="2:11">
      <c r="B55" s="23" t="s">
        <v>43</v>
      </c>
      <c r="C55" s="23"/>
      <c r="D55" s="51"/>
      <c r="E55" s="116"/>
      <c r="F55" s="117"/>
      <c r="G55" s="51"/>
      <c r="H55" s="116"/>
      <c r="I55" s="117"/>
      <c r="J55" s="51"/>
      <c r="K55" s="52"/>
    </row>
    <row r="56" spans="2:11">
      <c r="B56" s="7" t="s">
        <v>44</v>
      </c>
      <c r="C56" s="7"/>
      <c r="D56" s="88">
        <v>0</v>
      </c>
      <c r="E56" s="118">
        <v>0</v>
      </c>
      <c r="F56" s="119"/>
      <c r="G56" s="88">
        <v>0</v>
      </c>
      <c r="H56" s="118">
        <v>0</v>
      </c>
      <c r="I56" s="119"/>
      <c r="J56" s="88">
        <v>0</v>
      </c>
      <c r="K56" s="89">
        <v>0</v>
      </c>
    </row>
    <row r="57" spans="2:11">
      <c r="B57" s="23" t="s">
        <v>42</v>
      </c>
      <c r="C57" s="23"/>
      <c r="D57" s="51"/>
      <c r="E57" s="116"/>
      <c r="F57" s="117"/>
      <c r="G57" s="51"/>
      <c r="H57" s="116"/>
      <c r="I57" s="117"/>
      <c r="J57" s="51"/>
      <c r="K57" s="52"/>
    </row>
    <row r="58" spans="2:11">
      <c r="B58" s="23" t="s">
        <v>43</v>
      </c>
      <c r="C58" s="23"/>
      <c r="D58" s="51"/>
      <c r="E58" s="116"/>
      <c r="F58" s="117"/>
      <c r="G58" s="51"/>
      <c r="H58" s="116"/>
      <c r="I58" s="117"/>
      <c r="J58" s="51"/>
      <c r="K58" s="52"/>
    </row>
    <row r="59" spans="2:11">
      <c r="B59" s="7" t="s">
        <v>45</v>
      </c>
      <c r="C59" s="7"/>
      <c r="D59" s="88">
        <v>0</v>
      </c>
      <c r="E59" s="118">
        <v>0</v>
      </c>
      <c r="F59" s="119"/>
      <c r="G59" s="88">
        <v>0</v>
      </c>
      <c r="H59" s="118">
        <v>0</v>
      </c>
      <c r="I59" s="119"/>
      <c r="J59" s="88">
        <v>0</v>
      </c>
      <c r="K59" s="89">
        <v>0</v>
      </c>
    </row>
    <row r="60" spans="2:11">
      <c r="B60" s="23" t="s">
        <v>42</v>
      </c>
      <c r="C60" s="23"/>
      <c r="D60" s="51"/>
      <c r="E60" s="116"/>
      <c r="F60" s="117"/>
      <c r="G60" s="51"/>
      <c r="H60" s="116"/>
      <c r="I60" s="117"/>
      <c r="J60" s="51"/>
      <c r="K60" s="52"/>
    </row>
    <row r="61" spans="2:11">
      <c r="B61" s="23" t="s">
        <v>43</v>
      </c>
      <c r="C61" s="23"/>
      <c r="D61" s="51"/>
      <c r="E61" s="116"/>
      <c r="F61" s="117"/>
      <c r="G61" s="51"/>
      <c r="H61" s="116"/>
      <c r="I61" s="117"/>
      <c r="J61" s="51"/>
      <c r="K61" s="52"/>
    </row>
    <row r="62" spans="2:11">
      <c r="B62" s="7" t="s">
        <v>46</v>
      </c>
      <c r="C62" s="7"/>
      <c r="D62" s="88">
        <v>0</v>
      </c>
      <c r="E62" s="118">
        <v>0</v>
      </c>
      <c r="F62" s="119"/>
      <c r="G62" s="88">
        <v>0</v>
      </c>
      <c r="H62" s="120">
        <v>18860.59</v>
      </c>
      <c r="I62" s="121"/>
      <c r="J62" s="101">
        <v>20000</v>
      </c>
      <c r="K62" s="89">
        <v>0</v>
      </c>
    </row>
    <row r="63" spans="2:11">
      <c r="B63" s="23" t="s">
        <v>42</v>
      </c>
      <c r="C63" s="23"/>
      <c r="D63" s="51"/>
      <c r="E63" s="116"/>
      <c r="F63" s="117"/>
      <c r="G63" s="51"/>
      <c r="H63" s="116"/>
      <c r="I63" s="117"/>
      <c r="J63" s="51"/>
      <c r="K63" s="52"/>
    </row>
    <row r="64" spans="2:11">
      <c r="B64" s="23" t="s">
        <v>43</v>
      </c>
      <c r="C64" s="23"/>
      <c r="D64" s="51"/>
      <c r="E64" s="116"/>
      <c r="F64" s="117"/>
      <c r="G64" s="51"/>
      <c r="H64" s="116"/>
      <c r="I64" s="117"/>
      <c r="J64" s="51"/>
      <c r="K64" s="52"/>
    </row>
    <row r="65" spans="2:11">
      <c r="B65" s="7" t="s">
        <v>47</v>
      </c>
      <c r="C65" s="7"/>
      <c r="D65" s="88">
        <v>0</v>
      </c>
      <c r="E65" s="118">
        <v>0</v>
      </c>
      <c r="F65" s="119"/>
      <c r="G65" s="88">
        <v>0</v>
      </c>
      <c r="H65" s="118">
        <v>0</v>
      </c>
      <c r="I65" s="119"/>
      <c r="J65" s="88">
        <v>0</v>
      </c>
      <c r="K65" s="89">
        <v>0</v>
      </c>
    </row>
    <row r="66" spans="2:11">
      <c r="B66" s="23" t="s">
        <v>42</v>
      </c>
      <c r="C66" s="23"/>
      <c r="D66" s="51"/>
      <c r="E66" s="116"/>
      <c r="F66" s="117"/>
      <c r="G66" s="51"/>
      <c r="H66" s="116"/>
      <c r="I66" s="117"/>
      <c r="J66" s="51"/>
      <c r="K66" s="52"/>
    </row>
    <row r="67" spans="2:11">
      <c r="B67" s="23" t="s">
        <v>43</v>
      </c>
      <c r="C67" s="23"/>
      <c r="D67" s="51"/>
      <c r="E67" s="116"/>
      <c r="F67" s="117"/>
      <c r="G67" s="51"/>
      <c r="H67" s="116"/>
      <c r="I67" s="117"/>
      <c r="J67" s="51"/>
      <c r="K67" s="52"/>
    </row>
    <row r="69" spans="2:11">
      <c r="B69" s="10" t="s">
        <v>48</v>
      </c>
      <c r="C69" s="10" t="s">
        <v>14</v>
      </c>
      <c r="D69" s="10"/>
      <c r="E69" s="10"/>
      <c r="F69" s="10"/>
      <c r="G69" s="10"/>
      <c r="H69" s="10"/>
      <c r="I69" s="10"/>
      <c r="J69" s="10"/>
      <c r="K69" s="10"/>
    </row>
    <row r="70" spans="2:11">
      <c r="B70" s="23" t="s">
        <v>52</v>
      </c>
      <c r="C70" s="23"/>
      <c r="D70" s="84"/>
      <c r="E70" s="122">
        <v>226428</v>
      </c>
      <c r="F70" s="123"/>
      <c r="G70" s="73">
        <v>240000</v>
      </c>
      <c r="H70" s="122">
        <v>150952</v>
      </c>
      <c r="I70" s="123"/>
      <c r="J70" s="73">
        <v>160000</v>
      </c>
      <c r="K70" s="53"/>
    </row>
    <row r="71" spans="2:11">
      <c r="B71" s="23" t="s">
        <v>96</v>
      </c>
      <c r="C71" s="23"/>
      <c r="D71" s="85"/>
      <c r="E71" s="124"/>
      <c r="F71" s="125"/>
      <c r="G71" s="74"/>
      <c r="H71" s="116"/>
      <c r="I71" s="117"/>
      <c r="J71" s="74"/>
      <c r="K71" s="52"/>
    </row>
    <row r="72" spans="2:11">
      <c r="B72" s="23" t="s">
        <v>49</v>
      </c>
      <c r="C72" s="23"/>
      <c r="D72" s="85"/>
      <c r="E72" s="124"/>
      <c r="F72" s="125"/>
      <c r="G72" s="74"/>
      <c r="H72" s="116"/>
      <c r="I72" s="117"/>
      <c r="J72" s="74"/>
      <c r="K72" s="52"/>
    </row>
    <row r="73" spans="2:11">
      <c r="B73" s="23" t="s">
        <v>50</v>
      </c>
      <c r="C73" s="23"/>
      <c r="D73" s="85"/>
      <c r="E73" s="124"/>
      <c r="F73" s="125"/>
      <c r="G73" s="74"/>
      <c r="H73" s="116"/>
      <c r="I73" s="117"/>
      <c r="J73" s="74"/>
      <c r="K73" s="52"/>
    </row>
    <row r="74" spans="2:11">
      <c r="B74" s="23" t="s">
        <v>51</v>
      </c>
      <c r="C74" s="23"/>
      <c r="D74" s="85"/>
      <c r="E74" s="124"/>
      <c r="F74" s="125"/>
      <c r="G74" s="74"/>
      <c r="H74" s="116"/>
      <c r="I74" s="117"/>
      <c r="J74" s="74"/>
      <c r="K74" s="52"/>
    </row>
    <row r="75" spans="2:11">
      <c r="B75" s="23" t="s">
        <v>2</v>
      </c>
      <c r="C75" s="23"/>
      <c r="D75" s="85"/>
      <c r="E75" s="124"/>
      <c r="F75" s="125"/>
      <c r="G75" s="74"/>
      <c r="H75" s="116"/>
      <c r="I75" s="117"/>
      <c r="J75" s="74"/>
      <c r="K75" s="52"/>
    </row>
    <row r="77" spans="2:11">
      <c r="B77" s="55" t="s">
        <v>53</v>
      </c>
      <c r="C77" s="55"/>
      <c r="D77" s="65">
        <f>SUM(D56,D59,D62,D65,D70:D75)</f>
        <v>0</v>
      </c>
      <c r="E77" s="129">
        <f>SUM(E53,E70)</f>
        <v>283035</v>
      </c>
      <c r="F77" s="130"/>
      <c r="G77" s="71">
        <f>SUM(G53,G70)</f>
        <v>300000</v>
      </c>
      <c r="H77" s="131">
        <f>SUM(H53,H62,H70)</f>
        <v>207550.59</v>
      </c>
      <c r="I77" s="131"/>
      <c r="J77" s="71">
        <f>SUM(J53,J62,J70)</f>
        <v>220000</v>
      </c>
      <c r="K77" s="65">
        <f>SUM(K56,K59,K62,K65,K70:K75)</f>
        <v>0</v>
      </c>
    </row>
    <row r="78" spans="2:11">
      <c r="G78" s="72"/>
      <c r="J78" s="72"/>
      <c r="K78" s="72"/>
    </row>
    <row r="80" spans="2:11">
      <c r="B80" s="66" t="s">
        <v>54</v>
      </c>
      <c r="C80" s="67"/>
      <c r="D80" s="68">
        <f>D77-D44</f>
        <v>0</v>
      </c>
      <c r="E80" s="126">
        <f>E77-E44</f>
        <v>0</v>
      </c>
      <c r="F80" s="127"/>
      <c r="G80" s="128"/>
      <c r="H80" s="126">
        <f>H77-H44</f>
        <v>18860.589999999997</v>
      </c>
      <c r="I80" s="127"/>
      <c r="J80" s="128"/>
      <c r="K80" s="82">
        <f>K77-K44</f>
        <v>0</v>
      </c>
    </row>
    <row r="82" spans="1:2">
      <c r="A82" s="100"/>
      <c r="B82" s="81" t="s">
        <v>55</v>
      </c>
    </row>
    <row r="83" spans="1:2">
      <c r="B83" s="81" t="s">
        <v>65</v>
      </c>
    </row>
  </sheetData>
  <mergeCells count="54">
    <mergeCell ref="E72:F72"/>
    <mergeCell ref="H72:I72"/>
    <mergeCell ref="E73:F73"/>
    <mergeCell ref="H73:I73"/>
    <mergeCell ref="E80:G80"/>
    <mergeCell ref="H80:J80"/>
    <mergeCell ref="E74:F74"/>
    <mergeCell ref="H74:I74"/>
    <mergeCell ref="E75:F75"/>
    <mergeCell ref="H75:I75"/>
    <mergeCell ref="E77:F77"/>
    <mergeCell ref="H77:I77"/>
    <mergeCell ref="E67:F67"/>
    <mergeCell ref="H67:I67"/>
    <mergeCell ref="E70:F70"/>
    <mergeCell ref="H70:I70"/>
    <mergeCell ref="E71:F71"/>
    <mergeCell ref="H71:I71"/>
    <mergeCell ref="E64:F64"/>
    <mergeCell ref="H64:I64"/>
    <mergeCell ref="E65:F65"/>
    <mergeCell ref="H65:I65"/>
    <mergeCell ref="E66:F66"/>
    <mergeCell ref="H66:I66"/>
    <mergeCell ref="E61:F61"/>
    <mergeCell ref="H61:I61"/>
    <mergeCell ref="E62:F62"/>
    <mergeCell ref="H62:I62"/>
    <mergeCell ref="E63:F63"/>
    <mergeCell ref="H63:I63"/>
    <mergeCell ref="E58:F58"/>
    <mergeCell ref="H58:I58"/>
    <mergeCell ref="E59:F59"/>
    <mergeCell ref="H59:I59"/>
    <mergeCell ref="E60:F60"/>
    <mergeCell ref="H60:I60"/>
    <mergeCell ref="E55:F55"/>
    <mergeCell ref="H55:I55"/>
    <mergeCell ref="E56:F56"/>
    <mergeCell ref="H56:I56"/>
    <mergeCell ref="E57:F57"/>
    <mergeCell ref="H57:I57"/>
    <mergeCell ref="E53:F53"/>
    <mergeCell ref="H53:I53"/>
    <mergeCell ref="E54:F54"/>
    <mergeCell ref="H54:I54"/>
    <mergeCell ref="F51:G51"/>
    <mergeCell ref="I51:J51"/>
    <mergeCell ref="E7:G7"/>
    <mergeCell ref="H7:J7"/>
    <mergeCell ref="F8:G8"/>
    <mergeCell ref="I8:J8"/>
    <mergeCell ref="E50:G50"/>
    <mergeCell ref="H50:J50"/>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6AE2-73D0-4EF5-AEBA-B0A31604BFC5}">
  <dimension ref="A2:BH72"/>
  <sheetViews>
    <sheetView topLeftCell="A47" zoomScaleNormal="100" workbookViewId="0">
      <selection activeCell="D70" sqref="D70"/>
    </sheetView>
  </sheetViews>
  <sheetFormatPr baseColWidth="10" defaultColWidth="11.453125" defaultRowHeight="16"/>
  <cols>
    <col min="1" max="1" width="3.1796875" style="8" customWidth="1"/>
    <col min="2" max="2" width="66.54296875" style="2" customWidth="1"/>
    <col min="3" max="3" width="44.26953125" style="2" bestFit="1" customWidth="1"/>
    <col min="4" max="4" width="41.54296875" style="2" bestFit="1" customWidth="1"/>
    <col min="5" max="5" width="21.54296875" style="2" customWidth="1"/>
    <col min="6" max="6" width="22.1796875" style="2" customWidth="1"/>
    <col min="7" max="7" width="24.7265625" style="30" customWidth="1"/>
    <col min="8" max="8" width="19.81640625" style="2" customWidth="1"/>
    <col min="9" max="9" width="22" style="2" customWidth="1"/>
    <col min="10" max="10" width="24.7265625" style="30" customWidth="1"/>
    <col min="11" max="11" width="34.81640625" style="2" customWidth="1"/>
    <col min="12" max="16384" width="11.453125" style="2"/>
  </cols>
  <sheetData>
    <row r="2" spans="1:60" ht="21">
      <c r="A2" s="97"/>
      <c r="B2" s="97" t="s">
        <v>98</v>
      </c>
      <c r="C2" s="1"/>
      <c r="E2" s="104" t="s">
        <v>3</v>
      </c>
      <c r="F2" s="67"/>
      <c r="G2" s="106"/>
    </row>
    <row r="3" spans="1:60">
      <c r="A3" s="2"/>
      <c r="B3" s="3"/>
      <c r="C3" s="4"/>
      <c r="E3" s="4"/>
      <c r="F3" s="5"/>
      <c r="G3" s="31"/>
    </row>
    <row r="4" spans="1:60" ht="21">
      <c r="A4" s="2"/>
      <c r="B4" s="99" t="s">
        <v>4</v>
      </c>
      <c r="C4" s="4"/>
      <c r="E4" s="4"/>
      <c r="F4" s="5"/>
      <c r="G4" s="31"/>
    </row>
    <row r="5" spans="1:60" ht="18.5">
      <c r="A5" s="2"/>
      <c r="B5" s="98" t="s">
        <v>56</v>
      </c>
      <c r="C5" s="4"/>
      <c r="E5" s="4"/>
      <c r="F5" s="5"/>
      <c r="G5" s="31"/>
    </row>
    <row r="6" spans="1:60" ht="18.5">
      <c r="A6" s="2"/>
      <c r="B6" s="98" t="s">
        <v>82</v>
      </c>
      <c r="C6" s="4"/>
      <c r="E6" s="4"/>
      <c r="F6" s="5"/>
      <c r="G6" s="31"/>
    </row>
    <row r="7" spans="1:60" ht="8.5" customHeight="1">
      <c r="A7" s="2"/>
      <c r="B7" s="98"/>
      <c r="C7" s="4"/>
      <c r="E7" s="4"/>
      <c r="F7" s="5"/>
      <c r="G7" s="31"/>
    </row>
    <row r="8" spans="1:60" ht="18.5">
      <c r="A8" s="2"/>
      <c r="B8" s="98"/>
      <c r="C8" s="3"/>
      <c r="D8" s="14" t="s">
        <v>5</v>
      </c>
      <c r="E8" s="110" t="s">
        <v>6</v>
      </c>
      <c r="F8" s="110"/>
      <c r="G8" s="110"/>
      <c r="H8" s="110" t="s">
        <v>7</v>
      </c>
      <c r="I8" s="110"/>
      <c r="J8" s="110"/>
      <c r="K8" s="14" t="s">
        <v>8</v>
      </c>
    </row>
    <row r="9" spans="1:60">
      <c r="A9" s="2"/>
      <c r="B9" s="3"/>
      <c r="C9" s="3"/>
      <c r="D9" s="11" t="s">
        <v>9</v>
      </c>
      <c r="E9" s="12" t="s">
        <v>10</v>
      </c>
      <c r="F9" s="111" t="s">
        <v>11</v>
      </c>
      <c r="G9" s="112"/>
      <c r="H9" s="12" t="s">
        <v>12</v>
      </c>
      <c r="I9" s="111" t="s">
        <v>11</v>
      </c>
      <c r="J9" s="112"/>
      <c r="K9" s="12" t="s">
        <v>13</v>
      </c>
    </row>
    <row r="10" spans="1:60" s="9" customFormat="1">
      <c r="B10" s="10" t="s">
        <v>4</v>
      </c>
      <c r="C10" s="10" t="s">
        <v>14</v>
      </c>
      <c r="D10" s="15" t="s">
        <v>0</v>
      </c>
      <c r="E10" s="15" t="s">
        <v>0</v>
      </c>
      <c r="F10" s="15" t="s">
        <v>0</v>
      </c>
      <c r="G10" s="32" t="s">
        <v>17</v>
      </c>
      <c r="H10" s="15" t="s">
        <v>0</v>
      </c>
      <c r="I10" s="15" t="s">
        <v>0</v>
      </c>
      <c r="J10" s="32" t="s">
        <v>17</v>
      </c>
      <c r="K10" s="15" t="s">
        <v>0</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s="41" customFormat="1" ht="32">
      <c r="A11" s="34"/>
      <c r="B11" s="6" t="s">
        <v>15</v>
      </c>
      <c r="C11" s="50" t="s">
        <v>16</v>
      </c>
      <c r="D11" s="35">
        <v>0</v>
      </c>
      <c r="E11" s="36">
        <v>0</v>
      </c>
      <c r="F11" s="37">
        <v>0</v>
      </c>
      <c r="G11" s="38">
        <v>0</v>
      </c>
      <c r="H11" s="36">
        <v>0</v>
      </c>
      <c r="I11" s="37">
        <v>0</v>
      </c>
      <c r="J11" s="39">
        <v>0</v>
      </c>
      <c r="K11" s="40">
        <v>0</v>
      </c>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0" s="19" customFormat="1">
      <c r="A12" s="16"/>
      <c r="B12" s="2" t="s">
        <v>115</v>
      </c>
      <c r="C12" s="18"/>
      <c r="D12" s="25"/>
      <c r="E12" s="28"/>
      <c r="F12" s="27"/>
      <c r="G12" s="33"/>
      <c r="H12" s="29"/>
      <c r="I12" s="27"/>
      <c r="J12" s="33"/>
      <c r="K12" s="26"/>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s="20" customFormat="1">
      <c r="A13" s="16"/>
      <c r="B13" s="2" t="s">
        <v>115</v>
      </c>
      <c r="C13" s="18"/>
      <c r="D13" s="25"/>
      <c r="E13" s="28"/>
      <c r="F13" s="27"/>
      <c r="G13" s="33"/>
      <c r="H13" s="29"/>
      <c r="I13" s="27"/>
      <c r="J13" s="33"/>
      <c r="K13" s="26"/>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s="48" customFormat="1">
      <c r="A14" s="42"/>
      <c r="B14" s="7" t="s">
        <v>57</v>
      </c>
      <c r="C14" s="50"/>
      <c r="D14" s="43">
        <v>0</v>
      </c>
      <c r="E14" s="44">
        <v>0</v>
      </c>
      <c r="F14" s="45">
        <v>0</v>
      </c>
      <c r="G14" s="46">
        <v>0</v>
      </c>
      <c r="H14" s="44">
        <v>0</v>
      </c>
      <c r="I14" s="45">
        <v>0</v>
      </c>
      <c r="J14" s="46">
        <v>0</v>
      </c>
      <c r="K14" s="49">
        <v>0</v>
      </c>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0" s="22" customFormat="1">
      <c r="A15" s="16"/>
      <c r="B15" s="17" t="s">
        <v>22</v>
      </c>
      <c r="C15" s="21"/>
      <c r="D15" s="25"/>
      <c r="E15" s="28"/>
      <c r="F15" s="27"/>
      <c r="G15" s="33"/>
      <c r="H15" s="29"/>
      <c r="I15" s="27"/>
      <c r="J15" s="33"/>
      <c r="K15" s="26"/>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s="22" customFormat="1">
      <c r="A16" s="16"/>
      <c r="B16" s="17" t="s">
        <v>24</v>
      </c>
      <c r="C16" s="21"/>
      <c r="D16" s="25"/>
      <c r="E16" s="28"/>
      <c r="F16" s="27"/>
      <c r="G16" s="33"/>
      <c r="H16" s="29"/>
      <c r="I16" s="27"/>
      <c r="J16" s="33"/>
      <c r="K16" s="26"/>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s="22" customFormat="1">
      <c r="A17" s="16"/>
      <c r="B17" s="17" t="s">
        <v>23</v>
      </c>
      <c r="C17" s="21"/>
      <c r="D17" s="25"/>
      <c r="E17" s="28"/>
      <c r="F17" s="27"/>
      <c r="G17" s="33"/>
      <c r="H17" s="29"/>
      <c r="I17" s="27"/>
      <c r="J17" s="33"/>
      <c r="K17" s="26"/>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48" customFormat="1">
      <c r="A18" s="42"/>
      <c r="B18" s="7" t="s">
        <v>84</v>
      </c>
      <c r="C18" s="50"/>
      <c r="D18" s="43">
        <v>0</v>
      </c>
      <c r="E18" s="44">
        <v>0</v>
      </c>
      <c r="F18" s="45">
        <v>0</v>
      </c>
      <c r="G18" s="46">
        <v>0</v>
      </c>
      <c r="H18" s="44">
        <v>0</v>
      </c>
      <c r="I18" s="45">
        <v>0</v>
      </c>
      <c r="J18" s="46">
        <v>0</v>
      </c>
      <c r="K18" s="47">
        <v>0</v>
      </c>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row>
    <row r="19" spans="1:60" s="20" customFormat="1">
      <c r="B19" s="23" t="s">
        <v>99</v>
      </c>
      <c r="C19" s="21"/>
      <c r="D19" s="25"/>
      <c r="E19" s="28"/>
      <c r="F19" s="27"/>
      <c r="G19" s="33"/>
      <c r="H19" s="29"/>
      <c r="I19" s="27"/>
      <c r="J19" s="33"/>
      <c r="K19" s="26"/>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s="20" customFormat="1">
      <c r="B20" s="23" t="s">
        <v>100</v>
      </c>
      <c r="C20" s="21"/>
      <c r="D20" s="25"/>
      <c r="E20" s="28"/>
      <c r="F20" s="27"/>
      <c r="G20" s="33"/>
      <c r="H20" s="29"/>
      <c r="I20" s="27"/>
      <c r="J20" s="33"/>
      <c r="K20" s="26"/>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s="20" customFormat="1" ht="32">
      <c r="B21" s="23" t="s">
        <v>25</v>
      </c>
      <c r="C21" s="21"/>
      <c r="D21" s="25"/>
      <c r="E21" s="28"/>
      <c r="F21" s="27"/>
      <c r="G21" s="33"/>
      <c r="H21" s="29"/>
      <c r="I21" s="27"/>
      <c r="J21" s="33"/>
      <c r="K21" s="26"/>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s="22" customFormat="1">
      <c r="B22" s="23" t="s">
        <v>26</v>
      </c>
      <c r="C22" s="21"/>
      <c r="D22" s="25"/>
      <c r="E22" s="28"/>
      <c r="F22" s="27"/>
      <c r="G22" s="33"/>
      <c r="H22" s="29"/>
      <c r="I22" s="27"/>
      <c r="J22" s="33"/>
      <c r="K22" s="26"/>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s="48" customFormat="1" ht="32">
      <c r="A23" s="42"/>
      <c r="B23" s="7" t="s">
        <v>91</v>
      </c>
      <c r="C23" s="50"/>
      <c r="D23" s="43">
        <v>0</v>
      </c>
      <c r="E23" s="44">
        <v>0</v>
      </c>
      <c r="F23" s="45">
        <v>0</v>
      </c>
      <c r="G23" s="46">
        <v>0</v>
      </c>
      <c r="H23" s="44">
        <v>0</v>
      </c>
      <c r="I23" s="45">
        <v>0</v>
      </c>
      <c r="J23" s="46">
        <v>0</v>
      </c>
      <c r="K23" s="47">
        <v>0</v>
      </c>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row>
    <row r="24" spans="1:60" s="22" customFormat="1">
      <c r="A24" s="16"/>
      <c r="B24" s="23" t="s">
        <v>1</v>
      </c>
      <c r="C24" s="21"/>
      <c r="D24" s="25"/>
      <c r="E24" s="28"/>
      <c r="F24" s="27"/>
      <c r="G24" s="33"/>
      <c r="H24" s="29"/>
      <c r="I24" s="27"/>
      <c r="J24" s="33"/>
      <c r="K24" s="26"/>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s="19" customFormat="1">
      <c r="B25" s="23" t="s">
        <v>27</v>
      </c>
      <c r="C25" s="21"/>
      <c r="D25" s="25"/>
      <c r="E25" s="28"/>
      <c r="F25" s="27"/>
      <c r="G25" s="33"/>
      <c r="H25" s="29"/>
      <c r="I25" s="27"/>
      <c r="J25" s="33"/>
      <c r="K25" s="26"/>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s="48" customFormat="1">
      <c r="A26" s="42"/>
      <c r="B26" s="7" t="s">
        <v>28</v>
      </c>
      <c r="C26" s="50"/>
      <c r="D26" s="43">
        <v>0</v>
      </c>
      <c r="E26" s="44">
        <v>0</v>
      </c>
      <c r="F26" s="45">
        <v>0</v>
      </c>
      <c r="G26" s="46">
        <v>0</v>
      </c>
      <c r="H26" s="44">
        <v>0</v>
      </c>
      <c r="I26" s="45">
        <v>0</v>
      </c>
      <c r="J26" s="46">
        <v>0</v>
      </c>
      <c r="K26" s="47">
        <v>0</v>
      </c>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row>
    <row r="27" spans="1:60" s="22" customFormat="1">
      <c r="A27" s="16"/>
      <c r="B27" s="23" t="s">
        <v>29</v>
      </c>
      <c r="C27" s="21"/>
      <c r="D27" s="25"/>
      <c r="E27" s="28"/>
      <c r="F27" s="27"/>
      <c r="G27" s="33"/>
      <c r="H27" s="29"/>
      <c r="I27" s="27"/>
      <c r="J27" s="33"/>
      <c r="K27" s="26"/>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s="19" customFormat="1">
      <c r="B28" s="23" t="s">
        <v>30</v>
      </c>
      <c r="C28" s="21"/>
      <c r="D28" s="25"/>
      <c r="E28" s="28"/>
      <c r="F28" s="27"/>
      <c r="G28" s="33"/>
      <c r="H28" s="29"/>
      <c r="I28" s="27"/>
      <c r="J28" s="33"/>
      <c r="K28" s="26"/>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19" customFormat="1">
      <c r="B29" s="56"/>
      <c r="C29" s="57"/>
      <c r="D29" s="58"/>
      <c r="E29" s="59"/>
      <c r="F29" s="60"/>
      <c r="G29" s="61"/>
      <c r="H29" s="58"/>
      <c r="I29" s="60"/>
      <c r="J29" s="61"/>
      <c r="K29" s="58"/>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s="63" customFormat="1">
      <c r="A30" s="62"/>
      <c r="B30" s="55" t="s">
        <v>34</v>
      </c>
      <c r="C30" s="55"/>
      <c r="D30" s="64">
        <f t="shared" ref="D30:K30" si="0">SUM(D11,D14,D18,D23,D26)</f>
        <v>0</v>
      </c>
      <c r="E30" s="91">
        <v>226428</v>
      </c>
      <c r="F30" s="83">
        <v>113214</v>
      </c>
      <c r="G30" s="70">
        <v>120000</v>
      </c>
      <c r="H30" s="91">
        <v>150952</v>
      </c>
      <c r="I30" s="83">
        <v>75476</v>
      </c>
      <c r="J30" s="70">
        <v>80000</v>
      </c>
      <c r="K30" s="64">
        <f t="shared" si="0"/>
        <v>0</v>
      </c>
    </row>
    <row r="31" spans="1:60">
      <c r="G31" s="72" t="s">
        <v>77</v>
      </c>
      <c r="J31" s="72" t="s">
        <v>78</v>
      </c>
    </row>
    <row r="32" spans="1:60" ht="21">
      <c r="B32" s="99" t="s">
        <v>35</v>
      </c>
      <c r="G32" s="72"/>
      <c r="J32" s="72"/>
      <c r="K32" s="72"/>
    </row>
    <row r="33" spans="2:11" ht="18.5">
      <c r="B33" s="98" t="s">
        <v>95</v>
      </c>
      <c r="G33" s="72"/>
      <c r="J33" s="72"/>
      <c r="K33" s="72"/>
    </row>
    <row r="34" spans="2:11" ht="18.5">
      <c r="B34" s="98" t="s">
        <v>37</v>
      </c>
    </row>
    <row r="35" spans="2:11" ht="8.5" customHeight="1">
      <c r="B35" s="98"/>
    </row>
    <row r="36" spans="2:11">
      <c r="D36" s="54" t="s">
        <v>5</v>
      </c>
      <c r="E36" s="113" t="s">
        <v>6</v>
      </c>
      <c r="F36" s="113"/>
      <c r="G36" s="113"/>
      <c r="H36" s="113" t="s">
        <v>7</v>
      </c>
      <c r="I36" s="113"/>
      <c r="J36" s="113"/>
      <c r="K36" s="54" t="s">
        <v>8</v>
      </c>
    </row>
    <row r="37" spans="2:11">
      <c r="D37" s="11" t="s">
        <v>9</v>
      </c>
      <c r="E37" s="12" t="s">
        <v>10</v>
      </c>
      <c r="F37" s="111" t="s">
        <v>11</v>
      </c>
      <c r="G37" s="112"/>
      <c r="H37" s="12" t="s">
        <v>12</v>
      </c>
      <c r="I37" s="111" t="s">
        <v>11</v>
      </c>
      <c r="J37" s="112"/>
      <c r="K37" s="13" t="s">
        <v>13</v>
      </c>
    </row>
    <row r="38" spans="2:11">
      <c r="B38" s="10" t="s">
        <v>38</v>
      </c>
      <c r="C38" s="10" t="s">
        <v>39</v>
      </c>
      <c r="D38" s="15" t="s">
        <v>0</v>
      </c>
      <c r="E38" s="15" t="s">
        <v>0</v>
      </c>
      <c r="F38" s="15"/>
      <c r="G38" s="32" t="s">
        <v>17</v>
      </c>
      <c r="H38" s="15" t="s">
        <v>0</v>
      </c>
      <c r="I38" s="15"/>
      <c r="J38" s="32" t="s">
        <v>17</v>
      </c>
      <c r="K38" s="15" t="s">
        <v>0</v>
      </c>
    </row>
    <row r="39" spans="2:11" ht="64">
      <c r="B39" s="7" t="s">
        <v>40</v>
      </c>
      <c r="C39" s="50" t="s">
        <v>103</v>
      </c>
      <c r="D39" s="92"/>
      <c r="E39" s="132">
        <v>37738</v>
      </c>
      <c r="F39" s="133"/>
      <c r="G39" s="92">
        <v>40000</v>
      </c>
      <c r="H39" s="132">
        <v>47172.5</v>
      </c>
      <c r="I39" s="133"/>
      <c r="J39" s="92">
        <v>50000</v>
      </c>
      <c r="K39" s="94"/>
    </row>
    <row r="40" spans="2:11">
      <c r="B40" s="23" t="s">
        <v>42</v>
      </c>
      <c r="C40" s="23"/>
      <c r="D40" s="51"/>
      <c r="E40" s="116"/>
      <c r="F40" s="117"/>
      <c r="G40" s="51"/>
      <c r="H40" s="116"/>
      <c r="I40" s="117"/>
      <c r="J40" s="51"/>
      <c r="K40" s="52"/>
    </row>
    <row r="41" spans="2:11">
      <c r="B41" s="23" t="s">
        <v>43</v>
      </c>
      <c r="C41" s="23"/>
      <c r="D41" s="51"/>
      <c r="E41" s="116"/>
      <c r="F41" s="117"/>
      <c r="G41" s="51"/>
      <c r="H41" s="116"/>
      <c r="I41" s="117"/>
      <c r="J41" s="51"/>
      <c r="K41" s="52"/>
    </row>
    <row r="42" spans="2:11">
      <c r="B42" s="7" t="s">
        <v>44</v>
      </c>
      <c r="C42" s="7"/>
      <c r="D42" s="93"/>
      <c r="E42" s="134">
        <v>37738</v>
      </c>
      <c r="F42" s="135"/>
      <c r="G42" s="93">
        <v>40000</v>
      </c>
      <c r="H42" s="134">
        <v>42455.25</v>
      </c>
      <c r="I42" s="135"/>
      <c r="J42" s="93">
        <v>45000</v>
      </c>
      <c r="K42" s="95"/>
    </row>
    <row r="43" spans="2:11">
      <c r="B43" s="23" t="s">
        <v>42</v>
      </c>
      <c r="C43" s="23"/>
      <c r="D43" s="51"/>
      <c r="E43" s="116"/>
      <c r="F43" s="117"/>
      <c r="G43" s="51"/>
      <c r="H43" s="116"/>
      <c r="I43" s="117"/>
      <c r="J43" s="51"/>
      <c r="K43" s="52"/>
    </row>
    <row r="44" spans="2:11">
      <c r="B44" s="23" t="s">
        <v>43</v>
      </c>
      <c r="C44" s="23"/>
      <c r="D44" s="51"/>
      <c r="E44" s="116"/>
      <c r="F44" s="117"/>
      <c r="G44" s="51"/>
      <c r="H44" s="116"/>
      <c r="I44" s="117"/>
      <c r="J44" s="51"/>
      <c r="K44" s="52"/>
    </row>
    <row r="45" spans="2:11">
      <c r="B45" s="7" t="s">
        <v>45</v>
      </c>
      <c r="C45" s="7"/>
      <c r="D45" s="93"/>
      <c r="E45" s="134"/>
      <c r="F45" s="135"/>
      <c r="G45" s="93"/>
      <c r="H45" s="134">
        <v>18869</v>
      </c>
      <c r="I45" s="135"/>
      <c r="J45" s="93">
        <v>20000</v>
      </c>
      <c r="K45" s="95"/>
    </row>
    <row r="46" spans="2:11">
      <c r="B46" s="23" t="s">
        <v>42</v>
      </c>
      <c r="C46" s="23"/>
      <c r="D46" s="51"/>
      <c r="E46" s="116"/>
      <c r="F46" s="117"/>
      <c r="G46" s="51"/>
      <c r="H46" s="116"/>
      <c r="I46" s="117"/>
      <c r="J46" s="51"/>
      <c r="K46" s="52"/>
    </row>
    <row r="47" spans="2:11">
      <c r="B47" s="23" t="s">
        <v>43</v>
      </c>
      <c r="C47" s="23"/>
      <c r="D47" s="51"/>
      <c r="E47" s="116"/>
      <c r="F47" s="117"/>
      <c r="G47" s="51"/>
      <c r="H47" s="116"/>
      <c r="I47" s="117"/>
      <c r="J47" s="51"/>
      <c r="K47" s="52"/>
    </row>
    <row r="48" spans="2:11">
      <c r="B48" s="7" t="s">
        <v>46</v>
      </c>
      <c r="C48" s="7"/>
      <c r="D48" s="93"/>
      <c r="E48" s="134"/>
      <c r="F48" s="135"/>
      <c r="G48" s="93"/>
      <c r="H48" s="134">
        <v>14151.75</v>
      </c>
      <c r="I48" s="135"/>
      <c r="J48" s="93">
        <v>15000</v>
      </c>
      <c r="K48" s="95"/>
    </row>
    <row r="49" spans="2:11">
      <c r="B49" s="23" t="s">
        <v>42</v>
      </c>
      <c r="C49" s="23"/>
      <c r="D49" s="51"/>
      <c r="E49" s="116"/>
      <c r="F49" s="117"/>
      <c r="G49" s="51"/>
      <c r="H49" s="116"/>
      <c r="I49" s="117"/>
      <c r="J49" s="51"/>
      <c r="K49" s="52"/>
    </row>
    <row r="50" spans="2:11">
      <c r="B50" s="23" t="s">
        <v>43</v>
      </c>
      <c r="C50" s="23"/>
      <c r="D50" s="51"/>
      <c r="E50" s="116"/>
      <c r="F50" s="117"/>
      <c r="G50" s="51"/>
      <c r="H50" s="116"/>
      <c r="I50" s="117"/>
      <c r="J50" s="51"/>
      <c r="K50" s="52"/>
    </row>
    <row r="51" spans="2:11">
      <c r="B51" s="7" t="s">
        <v>47</v>
      </c>
      <c r="C51" s="7"/>
      <c r="D51" s="93"/>
      <c r="E51" s="134"/>
      <c r="F51" s="135"/>
      <c r="G51" s="93"/>
      <c r="H51" s="134"/>
      <c r="I51" s="135"/>
      <c r="J51" s="93"/>
      <c r="K51" s="95"/>
    </row>
    <row r="52" spans="2:11">
      <c r="B52" s="23" t="s">
        <v>42</v>
      </c>
      <c r="C52" s="23"/>
      <c r="D52" s="51"/>
      <c r="E52" s="116"/>
      <c r="F52" s="117"/>
      <c r="G52" s="51"/>
      <c r="H52" s="116"/>
      <c r="I52" s="117"/>
      <c r="J52" s="51"/>
      <c r="K52" s="52"/>
    </row>
    <row r="53" spans="2:11">
      <c r="B53" s="23" t="s">
        <v>43</v>
      </c>
      <c r="C53" s="23"/>
      <c r="D53" s="51"/>
      <c r="E53" s="116"/>
      <c r="F53" s="117"/>
      <c r="G53" s="51"/>
      <c r="H53" s="116"/>
      <c r="I53" s="117"/>
      <c r="J53" s="51"/>
      <c r="K53" s="52"/>
    </row>
    <row r="55" spans="2:11">
      <c r="B55" s="10" t="s">
        <v>48</v>
      </c>
      <c r="C55" s="10" t="s">
        <v>14</v>
      </c>
      <c r="D55" s="10"/>
      <c r="E55" s="10"/>
      <c r="F55" s="10"/>
      <c r="G55" s="10"/>
      <c r="H55" s="10"/>
      <c r="I55" s="10"/>
      <c r="J55" s="10"/>
      <c r="K55" s="10"/>
    </row>
    <row r="56" spans="2:11">
      <c r="B56" s="23" t="s">
        <v>101</v>
      </c>
      <c r="C56" s="23"/>
      <c r="D56" s="85"/>
      <c r="E56" s="124"/>
      <c r="F56" s="125"/>
      <c r="G56" s="85"/>
      <c r="H56" s="124"/>
      <c r="I56" s="125"/>
      <c r="J56" s="85"/>
      <c r="K56" s="96"/>
    </row>
    <row r="57" spans="2:11">
      <c r="B57" s="23" t="s">
        <v>49</v>
      </c>
      <c r="C57" s="23"/>
      <c r="D57" s="85"/>
      <c r="E57" s="124">
        <v>37738</v>
      </c>
      <c r="F57" s="125"/>
      <c r="G57" s="85">
        <v>40000</v>
      </c>
      <c r="H57" s="124">
        <v>23586.25</v>
      </c>
      <c r="I57" s="125"/>
      <c r="J57" s="85">
        <v>25000</v>
      </c>
      <c r="K57" s="96"/>
    </row>
    <row r="58" spans="2:11">
      <c r="B58" s="23" t="s">
        <v>50</v>
      </c>
      <c r="C58" s="23"/>
      <c r="D58" s="85"/>
      <c r="E58" s="124"/>
      <c r="F58" s="125"/>
      <c r="G58" s="85"/>
      <c r="H58" s="124"/>
      <c r="I58" s="125"/>
      <c r="J58" s="85"/>
      <c r="K58" s="96"/>
    </row>
    <row r="59" spans="2:11">
      <c r="B59" s="23" t="s">
        <v>51</v>
      </c>
      <c r="C59" s="23"/>
      <c r="D59" s="85"/>
      <c r="E59" s="124"/>
      <c r="F59" s="125"/>
      <c r="G59" s="85"/>
      <c r="H59" s="124"/>
      <c r="I59" s="125"/>
      <c r="J59" s="85"/>
      <c r="K59" s="96"/>
    </row>
    <row r="60" spans="2:11">
      <c r="B60" s="23" t="s">
        <v>2</v>
      </c>
      <c r="C60" s="23"/>
      <c r="D60" s="85"/>
      <c r="E60" s="124"/>
      <c r="F60" s="125"/>
      <c r="G60" s="85"/>
      <c r="H60" s="124"/>
      <c r="I60" s="125"/>
      <c r="J60" s="85"/>
      <c r="K60" s="96"/>
    </row>
    <row r="61" spans="2:11">
      <c r="G61" s="72"/>
      <c r="J61" s="72"/>
    </row>
    <row r="62" spans="2:11">
      <c r="B62" s="75" t="s">
        <v>59</v>
      </c>
      <c r="C62" s="75"/>
      <c r="D62" s="76">
        <f>SUM(D42,D45,D48,D51,D56:D60)</f>
        <v>0</v>
      </c>
      <c r="E62" s="136">
        <f>SUM(E39,E42,E57)</f>
        <v>113214</v>
      </c>
      <c r="F62" s="136"/>
      <c r="G62" s="80">
        <f>SUM(G39,G42,G57)</f>
        <v>120000</v>
      </c>
      <c r="H62" s="136">
        <f>SUM(H39,H42,H45,H48,H57)</f>
        <v>146234.75</v>
      </c>
      <c r="I62" s="136"/>
      <c r="J62" s="80">
        <f>SUM(J39,J42,J46,J48,J57)</f>
        <v>135000</v>
      </c>
      <c r="K62" s="76">
        <f>SUM(K42,K45,K48,K51,K56:K60)</f>
        <v>0</v>
      </c>
    </row>
    <row r="64" spans="2:11">
      <c r="B64" s="78" t="s">
        <v>60</v>
      </c>
      <c r="C64" s="78"/>
      <c r="D64" s="76"/>
      <c r="E64" s="136">
        <v>113214</v>
      </c>
      <c r="F64" s="136"/>
      <c r="G64" s="77">
        <v>120000</v>
      </c>
      <c r="H64" s="136">
        <v>75476</v>
      </c>
      <c r="I64" s="136"/>
      <c r="J64" s="77">
        <v>80000</v>
      </c>
      <c r="K64" s="76"/>
    </row>
    <row r="66" spans="2:11">
      <c r="B66" s="55" t="s">
        <v>61</v>
      </c>
      <c r="C66" s="55"/>
      <c r="D66" s="65">
        <f>D62</f>
        <v>0</v>
      </c>
      <c r="E66" s="131">
        <f>SUM(E62,E64)</f>
        <v>226428</v>
      </c>
      <c r="F66" s="131"/>
      <c r="G66" s="79">
        <f>SUM(G62,G64)</f>
        <v>240000</v>
      </c>
      <c r="H66" s="131">
        <f>SUM(H62,H64)</f>
        <v>221710.75</v>
      </c>
      <c r="I66" s="131"/>
      <c r="J66" s="79">
        <f>SUM(J62,J64)</f>
        <v>215000</v>
      </c>
      <c r="K66" s="65">
        <f>SUM(K62,K64)</f>
        <v>0</v>
      </c>
    </row>
    <row r="68" spans="2:11">
      <c r="B68" s="66" t="s">
        <v>62</v>
      </c>
      <c r="C68" s="67"/>
      <c r="D68" s="68">
        <f>D66-D30</f>
        <v>0</v>
      </c>
      <c r="E68" s="126">
        <f>E66-E30</f>
        <v>0</v>
      </c>
      <c r="F68" s="127"/>
      <c r="G68" s="128"/>
      <c r="H68" s="126">
        <f>H66-H30</f>
        <v>70758.75</v>
      </c>
      <c r="I68" s="127"/>
      <c r="J68" s="128"/>
      <c r="K68" s="69">
        <f>K66-K30</f>
        <v>0</v>
      </c>
    </row>
    <row r="70" spans="2:11">
      <c r="B70" s="81" t="s">
        <v>102</v>
      </c>
    </row>
    <row r="71" spans="2:11">
      <c r="B71" s="81" t="s">
        <v>63</v>
      </c>
    </row>
    <row r="72" spans="2:11">
      <c r="B72" s="81" t="s">
        <v>64</v>
      </c>
      <c r="C72" s="81"/>
      <c r="D72" s="81"/>
    </row>
  </sheetData>
  <mergeCells count="56">
    <mergeCell ref="E66:F66"/>
    <mergeCell ref="H66:I66"/>
    <mergeCell ref="E68:G68"/>
    <mergeCell ref="H68:J68"/>
    <mergeCell ref="E60:F60"/>
    <mergeCell ref="H60:I60"/>
    <mergeCell ref="E62:F62"/>
    <mergeCell ref="H62:I62"/>
    <mergeCell ref="E64:F64"/>
    <mergeCell ref="H64:I64"/>
    <mergeCell ref="E57:F57"/>
    <mergeCell ref="H57:I57"/>
    <mergeCell ref="E58:F58"/>
    <mergeCell ref="H58:I58"/>
    <mergeCell ref="E59:F59"/>
    <mergeCell ref="H59:I59"/>
    <mergeCell ref="E53:F53"/>
    <mergeCell ref="H53:I53"/>
    <mergeCell ref="E56:F56"/>
    <mergeCell ref="H56:I56"/>
    <mergeCell ref="E50:F50"/>
    <mergeCell ref="H50:I50"/>
    <mergeCell ref="E51:F51"/>
    <mergeCell ref="H51:I51"/>
    <mergeCell ref="E52:F52"/>
    <mergeCell ref="H52:I52"/>
    <mergeCell ref="E47:F47"/>
    <mergeCell ref="H47:I47"/>
    <mergeCell ref="E48:F48"/>
    <mergeCell ref="H48:I48"/>
    <mergeCell ref="E49:F49"/>
    <mergeCell ref="H49:I49"/>
    <mergeCell ref="E44:F44"/>
    <mergeCell ref="H44:I44"/>
    <mergeCell ref="E45:F45"/>
    <mergeCell ref="H45:I45"/>
    <mergeCell ref="E46:F46"/>
    <mergeCell ref="H46:I46"/>
    <mergeCell ref="E41:F41"/>
    <mergeCell ref="H41:I41"/>
    <mergeCell ref="E42:F42"/>
    <mergeCell ref="H42:I42"/>
    <mergeCell ref="E43:F43"/>
    <mergeCell ref="H43:I43"/>
    <mergeCell ref="E39:F39"/>
    <mergeCell ref="H39:I39"/>
    <mergeCell ref="E40:F40"/>
    <mergeCell ref="H40:I40"/>
    <mergeCell ref="F37:G37"/>
    <mergeCell ref="I37:J37"/>
    <mergeCell ref="E8:G8"/>
    <mergeCell ref="H8:J8"/>
    <mergeCell ref="F9:G9"/>
    <mergeCell ref="I9:J9"/>
    <mergeCell ref="E36:G36"/>
    <mergeCell ref="H36:J3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7115-5951-4734-A750-0375E00389AD}">
  <dimension ref="A2:BH83"/>
  <sheetViews>
    <sheetView topLeftCell="C17" zoomScale="90" zoomScaleNormal="90" workbookViewId="0">
      <selection activeCell="D43" sqref="D43:K43"/>
    </sheetView>
  </sheetViews>
  <sheetFormatPr baseColWidth="10" defaultColWidth="11.453125" defaultRowHeight="16"/>
  <cols>
    <col min="1" max="1" width="3.1796875" style="8" customWidth="1"/>
    <col min="2" max="2" width="66.54296875" style="2" customWidth="1"/>
    <col min="3" max="3" width="44.26953125" style="2" bestFit="1" customWidth="1"/>
    <col min="4" max="4" width="50" style="2" customWidth="1"/>
    <col min="5" max="5" width="21.54296875" style="2" customWidth="1"/>
    <col min="6" max="6" width="22.1796875" style="2" customWidth="1"/>
    <col min="7" max="7" width="24.7265625" style="30" customWidth="1"/>
    <col min="8" max="8" width="19.81640625" style="2" customWidth="1"/>
    <col min="9" max="9" width="22" style="2" customWidth="1"/>
    <col min="10" max="10" width="24.7265625" style="30" customWidth="1"/>
    <col min="11" max="11" width="34.81640625" style="2" customWidth="1"/>
    <col min="12" max="16384" width="11.453125" style="2"/>
  </cols>
  <sheetData>
    <row r="2" spans="1:60" ht="21">
      <c r="A2" s="97"/>
      <c r="B2" s="97" t="s">
        <v>104</v>
      </c>
      <c r="C2" s="1"/>
      <c r="D2" s="104" t="s">
        <v>3</v>
      </c>
      <c r="E2" s="67"/>
      <c r="F2" s="105"/>
    </row>
    <row r="3" spans="1:60">
      <c r="A3" s="2"/>
      <c r="B3" s="3"/>
      <c r="C3" s="4"/>
      <c r="E3" s="4"/>
      <c r="F3" s="5"/>
      <c r="G3" s="31"/>
    </row>
    <row r="4" spans="1:60" ht="21">
      <c r="A4" s="2"/>
      <c r="B4" s="99" t="s">
        <v>4</v>
      </c>
      <c r="C4" s="4"/>
      <c r="E4" s="4"/>
      <c r="F4" s="5"/>
      <c r="G4" s="31"/>
    </row>
    <row r="5" spans="1:60" ht="18.5">
      <c r="A5" s="2"/>
      <c r="B5" s="98" t="s">
        <v>56</v>
      </c>
      <c r="C5" s="4"/>
      <c r="E5" s="4"/>
      <c r="F5" s="5"/>
      <c r="G5" s="31"/>
    </row>
    <row r="6" spans="1:60" ht="18.5">
      <c r="A6" s="2"/>
      <c r="B6" s="98" t="s">
        <v>105</v>
      </c>
      <c r="C6" s="4"/>
      <c r="E6" s="4"/>
      <c r="F6" s="5"/>
      <c r="G6" s="31"/>
    </row>
    <row r="7" spans="1:60" ht="18.5">
      <c r="A7" s="2"/>
      <c r="B7" s="98" t="s">
        <v>106</v>
      </c>
      <c r="C7" s="4"/>
      <c r="E7" s="4"/>
      <c r="F7" s="5"/>
      <c r="G7" s="31"/>
    </row>
    <row r="8" spans="1:60" ht="8.5" customHeight="1">
      <c r="A8" s="2"/>
      <c r="B8" s="98"/>
      <c r="C8" s="4"/>
      <c r="E8" s="4"/>
      <c r="F8" s="5"/>
      <c r="G8" s="31"/>
    </row>
    <row r="9" spans="1:60" ht="18.5">
      <c r="A9" s="2"/>
      <c r="B9" s="98"/>
      <c r="C9" s="3"/>
      <c r="D9" s="14" t="s">
        <v>107</v>
      </c>
      <c r="E9" s="110" t="s">
        <v>108</v>
      </c>
      <c r="F9" s="110"/>
      <c r="G9" s="110"/>
      <c r="H9" s="110" t="s">
        <v>109</v>
      </c>
      <c r="I9" s="110"/>
      <c r="J9" s="110"/>
      <c r="K9" s="14" t="s">
        <v>110</v>
      </c>
    </row>
    <row r="10" spans="1:60">
      <c r="A10" s="2"/>
      <c r="B10" s="3"/>
      <c r="C10" s="3"/>
      <c r="D10" s="11" t="s">
        <v>9</v>
      </c>
      <c r="E10" s="12" t="s">
        <v>10</v>
      </c>
      <c r="F10" s="111" t="s">
        <v>11</v>
      </c>
      <c r="G10" s="112"/>
      <c r="H10" s="12" t="s">
        <v>12</v>
      </c>
      <c r="I10" s="111" t="s">
        <v>11</v>
      </c>
      <c r="J10" s="112"/>
      <c r="K10" s="12" t="s">
        <v>13</v>
      </c>
    </row>
    <row r="11" spans="1:60" s="9" customFormat="1">
      <c r="B11" s="10" t="s">
        <v>4</v>
      </c>
      <c r="C11" s="10" t="s">
        <v>14</v>
      </c>
      <c r="D11" s="15" t="s">
        <v>0</v>
      </c>
      <c r="E11" s="15" t="s">
        <v>0</v>
      </c>
      <c r="F11" s="15" t="s">
        <v>0</v>
      </c>
      <c r="G11" s="32" t="s">
        <v>17</v>
      </c>
      <c r="H11" s="15" t="s">
        <v>0</v>
      </c>
      <c r="I11" s="15" t="s">
        <v>0</v>
      </c>
      <c r="J11" s="32" t="s">
        <v>17</v>
      </c>
      <c r="K11" s="15" t="s">
        <v>0</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s="41" customFormat="1" ht="32">
      <c r="A12" s="34"/>
      <c r="B12" s="6" t="s">
        <v>15</v>
      </c>
      <c r="C12" s="50" t="s">
        <v>16</v>
      </c>
      <c r="D12" s="35">
        <v>0</v>
      </c>
      <c r="E12" s="36">
        <v>0</v>
      </c>
      <c r="F12" s="37">
        <v>0</v>
      </c>
      <c r="G12" s="38">
        <v>0</v>
      </c>
      <c r="H12" s="36">
        <v>0</v>
      </c>
      <c r="I12" s="37">
        <v>0</v>
      </c>
      <c r="J12" s="39">
        <v>0</v>
      </c>
      <c r="K12" s="40">
        <v>0</v>
      </c>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row>
    <row r="13" spans="1:60" s="19" customFormat="1">
      <c r="A13" s="16"/>
      <c r="B13" s="2" t="s">
        <v>115</v>
      </c>
      <c r="C13" s="18"/>
      <c r="D13" s="25"/>
      <c r="E13" s="28"/>
      <c r="F13" s="27"/>
      <c r="G13" s="33"/>
      <c r="H13" s="29"/>
      <c r="I13" s="27"/>
      <c r="J13" s="33"/>
      <c r="K13" s="26"/>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s="20" customFormat="1">
      <c r="A14" s="16"/>
      <c r="B14" s="2" t="s">
        <v>115</v>
      </c>
      <c r="C14" s="18"/>
      <c r="D14" s="25"/>
      <c r="E14" s="28"/>
      <c r="F14" s="27"/>
      <c r="G14" s="33"/>
      <c r="H14" s="29"/>
      <c r="I14" s="27"/>
      <c r="J14" s="33"/>
      <c r="K14" s="26"/>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s="48" customFormat="1" ht="48">
      <c r="A15" s="42"/>
      <c r="B15" s="7" t="s">
        <v>116</v>
      </c>
      <c r="C15" s="50" t="s">
        <v>66</v>
      </c>
      <c r="D15" s="43">
        <v>0</v>
      </c>
      <c r="E15" s="44">
        <v>0</v>
      </c>
      <c r="F15" s="45">
        <v>0</v>
      </c>
      <c r="G15" s="46">
        <v>0</v>
      </c>
      <c r="H15" s="44">
        <v>0</v>
      </c>
      <c r="I15" s="45">
        <v>0</v>
      </c>
      <c r="J15" s="46">
        <v>0</v>
      </c>
      <c r="K15" s="49">
        <v>0</v>
      </c>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0" s="22" customFormat="1">
      <c r="A16" s="16"/>
      <c r="B16" s="17" t="s">
        <v>22</v>
      </c>
      <c r="C16" s="21"/>
      <c r="D16" s="25"/>
      <c r="E16" s="28"/>
      <c r="F16" s="27"/>
      <c r="G16" s="33"/>
      <c r="H16" s="29"/>
      <c r="I16" s="27"/>
      <c r="J16" s="33"/>
      <c r="K16" s="26"/>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s="22" customFormat="1">
      <c r="A17" s="16"/>
      <c r="B17" s="17" t="s">
        <v>24</v>
      </c>
      <c r="C17" s="21"/>
      <c r="D17" s="25"/>
      <c r="E17" s="28"/>
      <c r="F17" s="27"/>
      <c r="G17" s="33"/>
      <c r="H17" s="29"/>
      <c r="I17" s="27"/>
      <c r="J17" s="33"/>
      <c r="K17" s="26"/>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22" customFormat="1">
      <c r="A18" s="16"/>
      <c r="B18" s="17" t="s">
        <v>23</v>
      </c>
      <c r="C18" s="21"/>
      <c r="D18" s="25"/>
      <c r="E18" s="28"/>
      <c r="F18" s="27"/>
      <c r="G18" s="33"/>
      <c r="H18" s="29"/>
      <c r="I18" s="27"/>
      <c r="J18" s="33"/>
      <c r="K18" s="26"/>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s="48" customFormat="1" ht="48">
      <c r="A19" s="42"/>
      <c r="B19" s="7" t="s">
        <v>84</v>
      </c>
      <c r="C19" s="50" t="s">
        <v>66</v>
      </c>
      <c r="D19" s="43">
        <v>0</v>
      </c>
      <c r="E19" s="44">
        <v>0</v>
      </c>
      <c r="F19" s="45">
        <v>0</v>
      </c>
      <c r="G19" s="46">
        <v>0</v>
      </c>
      <c r="H19" s="44">
        <v>0</v>
      </c>
      <c r="I19" s="45">
        <v>0</v>
      </c>
      <c r="J19" s="46">
        <v>0</v>
      </c>
      <c r="K19" s="47">
        <v>0</v>
      </c>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row>
    <row r="20" spans="1:60" s="20" customFormat="1">
      <c r="B20" s="23" t="s">
        <v>58</v>
      </c>
      <c r="C20" s="21"/>
      <c r="D20" s="25"/>
      <c r="E20" s="28"/>
      <c r="F20" s="27"/>
      <c r="G20" s="33"/>
      <c r="H20" s="29"/>
      <c r="I20" s="27"/>
      <c r="J20" s="33"/>
      <c r="K20" s="26"/>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s="20" customFormat="1">
      <c r="B21" s="23" t="s">
        <v>100</v>
      </c>
      <c r="C21" s="21"/>
      <c r="D21" s="25"/>
      <c r="E21" s="28"/>
      <c r="F21" s="27"/>
      <c r="G21" s="33"/>
      <c r="H21" s="29"/>
      <c r="I21" s="27"/>
      <c r="J21" s="33"/>
      <c r="K21" s="26"/>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s="20" customFormat="1" ht="32">
      <c r="B22" s="23" t="s">
        <v>25</v>
      </c>
      <c r="C22" s="21"/>
      <c r="D22" s="25"/>
      <c r="E22" s="28"/>
      <c r="F22" s="27"/>
      <c r="G22" s="33"/>
      <c r="H22" s="29"/>
      <c r="I22" s="27"/>
      <c r="J22" s="33"/>
      <c r="K22" s="26"/>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s="22" customFormat="1">
      <c r="B23" s="23" t="s">
        <v>26</v>
      </c>
      <c r="C23" s="21"/>
      <c r="D23" s="25"/>
      <c r="E23" s="28"/>
      <c r="F23" s="27"/>
      <c r="G23" s="33"/>
      <c r="H23" s="29"/>
      <c r="I23" s="27"/>
      <c r="J23" s="33"/>
      <c r="K23" s="26"/>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s="48" customFormat="1" ht="48">
      <c r="A24" s="42"/>
      <c r="B24" s="7" t="s">
        <v>91</v>
      </c>
      <c r="C24" s="50" t="s">
        <v>66</v>
      </c>
      <c r="D24" s="43">
        <v>0</v>
      </c>
      <c r="E24" s="44">
        <v>0</v>
      </c>
      <c r="F24" s="45">
        <v>0</v>
      </c>
      <c r="G24" s="46">
        <v>0</v>
      </c>
      <c r="H24" s="44">
        <v>0</v>
      </c>
      <c r="I24" s="45">
        <v>0</v>
      </c>
      <c r="J24" s="46">
        <v>0</v>
      </c>
      <c r="K24" s="47">
        <v>0</v>
      </c>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row>
    <row r="25" spans="1:60" s="22" customFormat="1">
      <c r="A25" s="16"/>
      <c r="B25" s="23" t="s">
        <v>1</v>
      </c>
      <c r="C25" s="21"/>
      <c r="D25" s="25"/>
      <c r="E25" s="28"/>
      <c r="F25" s="27"/>
      <c r="G25" s="33"/>
      <c r="H25" s="29"/>
      <c r="I25" s="27"/>
      <c r="J25" s="33"/>
      <c r="K25" s="26"/>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s="19" customFormat="1">
      <c r="B26" s="23" t="s">
        <v>27</v>
      </c>
      <c r="C26" s="21"/>
      <c r="D26" s="25"/>
      <c r="E26" s="28"/>
      <c r="F26" s="27"/>
      <c r="G26" s="33"/>
      <c r="H26" s="29"/>
      <c r="I26" s="27"/>
      <c r="J26" s="33"/>
      <c r="K26" s="26"/>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s="48" customFormat="1" ht="48">
      <c r="A27" s="42"/>
      <c r="B27" s="7" t="s">
        <v>28</v>
      </c>
      <c r="C27" s="50" t="s">
        <v>66</v>
      </c>
      <c r="D27" s="43">
        <v>0</v>
      </c>
      <c r="E27" s="44">
        <v>0</v>
      </c>
      <c r="F27" s="45">
        <v>0</v>
      </c>
      <c r="G27" s="46">
        <v>0</v>
      </c>
      <c r="H27" s="44">
        <v>0</v>
      </c>
      <c r="I27" s="45">
        <v>0</v>
      </c>
      <c r="J27" s="46">
        <v>0</v>
      </c>
      <c r="K27" s="47">
        <v>0</v>
      </c>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row>
    <row r="28" spans="1:60" s="22" customFormat="1">
      <c r="A28" s="16"/>
      <c r="B28" s="23" t="s">
        <v>29</v>
      </c>
      <c r="C28" s="21"/>
      <c r="D28" s="25"/>
      <c r="E28" s="28"/>
      <c r="F28" s="27"/>
      <c r="G28" s="33"/>
      <c r="H28" s="29"/>
      <c r="I28" s="27"/>
      <c r="J28" s="33"/>
      <c r="K28" s="26"/>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19" customFormat="1">
      <c r="B29" s="23" t="s">
        <v>30</v>
      </c>
      <c r="C29" s="21"/>
      <c r="D29" s="25"/>
      <c r="E29" s="28"/>
      <c r="F29" s="27"/>
      <c r="G29" s="33"/>
      <c r="H29" s="29"/>
      <c r="I29" s="27"/>
      <c r="J29" s="33"/>
      <c r="K29" s="26"/>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s="19" customFormat="1">
      <c r="B30" s="56"/>
      <c r="C30" s="57"/>
      <c r="D30" s="58"/>
      <c r="E30" s="59"/>
      <c r="F30" s="60"/>
      <c r="G30" s="61"/>
      <c r="H30" s="58"/>
      <c r="I30" s="60"/>
      <c r="J30" s="61"/>
      <c r="K30" s="58"/>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s="63" customFormat="1">
      <c r="A31" s="62"/>
      <c r="B31" s="55" t="s">
        <v>67</v>
      </c>
      <c r="C31" s="55"/>
      <c r="D31" s="64">
        <f>SUM(D12,D15,D19,D24,D27)</f>
        <v>0</v>
      </c>
      <c r="E31" s="83">
        <v>236712.6</v>
      </c>
      <c r="F31" s="83">
        <v>189370.08</v>
      </c>
      <c r="G31" s="103">
        <v>201680.67</v>
      </c>
      <c r="H31" s="83">
        <v>157808.4</v>
      </c>
      <c r="I31" s="83">
        <v>143194.35999999999</v>
      </c>
      <c r="J31" s="103">
        <v>134453.78</v>
      </c>
      <c r="K31" s="64">
        <f>SUM(K12,K15,K19,K24,K27)</f>
        <v>0</v>
      </c>
    </row>
    <row r="32" spans="1:60">
      <c r="G32" s="72" t="s">
        <v>79</v>
      </c>
      <c r="J32" s="72" t="s">
        <v>80</v>
      </c>
      <c r="K32" s="72"/>
    </row>
    <row r="33" spans="2:11">
      <c r="B33" s="55" t="s">
        <v>68</v>
      </c>
      <c r="C33" s="102"/>
      <c r="D33" s="102"/>
      <c r="E33" s="108"/>
      <c r="F33" s="108"/>
      <c r="G33" s="103">
        <f>G31*1.19</f>
        <v>239999.99730000002</v>
      </c>
      <c r="H33" s="108"/>
      <c r="I33" s="102"/>
      <c r="J33" s="103">
        <f>J31*1.19</f>
        <v>159999.9982</v>
      </c>
      <c r="K33" s="102"/>
    </row>
    <row r="34" spans="2:11">
      <c r="B34" s="81" t="s">
        <v>118</v>
      </c>
      <c r="G34" s="72"/>
      <c r="J34" s="72"/>
    </row>
    <row r="35" spans="2:11">
      <c r="B35" s="81" t="s">
        <v>69</v>
      </c>
      <c r="G35" s="72"/>
      <c r="J35" s="72"/>
    </row>
    <row r="36" spans="2:11">
      <c r="B36" s="81" t="s">
        <v>117</v>
      </c>
      <c r="G36" s="72"/>
      <c r="J36" s="72"/>
    </row>
    <row r="37" spans="2:11">
      <c r="B37" s="81" t="s">
        <v>70</v>
      </c>
      <c r="G37" s="72"/>
      <c r="J37" s="72"/>
    </row>
    <row r="38" spans="2:11">
      <c r="G38" s="72"/>
      <c r="J38" s="72"/>
    </row>
    <row r="39" spans="2:11" ht="21">
      <c r="B39" s="99" t="s">
        <v>35</v>
      </c>
      <c r="G39" s="72"/>
      <c r="J39" s="72"/>
      <c r="K39" s="72"/>
    </row>
    <row r="40" spans="2:11" ht="18.5">
      <c r="B40" s="98" t="s">
        <v>36</v>
      </c>
      <c r="G40" s="72"/>
      <c r="J40" s="72"/>
      <c r="K40" s="72"/>
    </row>
    <row r="41" spans="2:11" ht="18.5">
      <c r="B41" s="98" t="s">
        <v>37</v>
      </c>
    </row>
    <row r="42" spans="2:11" ht="8.15" customHeight="1">
      <c r="B42" s="98"/>
    </row>
    <row r="43" spans="2:11">
      <c r="D43" s="54" t="s">
        <v>107</v>
      </c>
      <c r="E43" s="113" t="s">
        <v>108</v>
      </c>
      <c r="F43" s="113"/>
      <c r="G43" s="113"/>
      <c r="H43" s="113" t="s">
        <v>111</v>
      </c>
      <c r="I43" s="113"/>
      <c r="J43" s="113"/>
      <c r="K43" s="54" t="s">
        <v>110</v>
      </c>
    </row>
    <row r="44" spans="2:11">
      <c r="D44" s="11" t="s">
        <v>9</v>
      </c>
      <c r="E44" s="12" t="s">
        <v>10</v>
      </c>
      <c r="F44" s="111" t="s">
        <v>11</v>
      </c>
      <c r="G44" s="112"/>
      <c r="H44" s="12" t="s">
        <v>12</v>
      </c>
      <c r="I44" s="111" t="s">
        <v>11</v>
      </c>
      <c r="J44" s="112"/>
      <c r="K44" s="13" t="s">
        <v>13</v>
      </c>
    </row>
    <row r="45" spans="2:11">
      <c r="B45" s="10" t="s">
        <v>38</v>
      </c>
      <c r="C45" s="10" t="s">
        <v>112</v>
      </c>
      <c r="D45" s="15" t="s">
        <v>0</v>
      </c>
      <c r="E45" s="15" t="s">
        <v>0</v>
      </c>
      <c r="F45" s="15"/>
      <c r="G45" s="32" t="s">
        <v>17</v>
      </c>
      <c r="H45" s="15" t="s">
        <v>0</v>
      </c>
      <c r="I45" s="15"/>
      <c r="J45" s="32" t="s">
        <v>17</v>
      </c>
      <c r="K45" s="15" t="s">
        <v>0</v>
      </c>
    </row>
    <row r="46" spans="2:11" ht="64">
      <c r="B46" s="7" t="s">
        <v>40</v>
      </c>
      <c r="C46" s="50" t="s">
        <v>113</v>
      </c>
      <c r="D46" s="92"/>
      <c r="E46" s="132">
        <v>37738</v>
      </c>
      <c r="F46" s="133"/>
      <c r="G46" s="92">
        <v>40000</v>
      </c>
      <c r="H46" s="132">
        <v>47172.5</v>
      </c>
      <c r="I46" s="133"/>
      <c r="J46" s="92">
        <v>50000</v>
      </c>
      <c r="K46" s="94"/>
    </row>
    <row r="47" spans="2:11">
      <c r="B47" s="23" t="s">
        <v>42</v>
      </c>
      <c r="C47" s="23"/>
      <c r="D47" s="51"/>
      <c r="E47" s="116"/>
      <c r="F47" s="117"/>
      <c r="G47" s="51"/>
      <c r="H47" s="116"/>
      <c r="I47" s="117"/>
      <c r="J47" s="51"/>
      <c r="K47" s="52"/>
    </row>
    <row r="48" spans="2:11">
      <c r="B48" s="23" t="s">
        <v>43</v>
      </c>
      <c r="C48" s="23"/>
      <c r="D48" s="51"/>
      <c r="E48" s="116"/>
      <c r="F48" s="117"/>
      <c r="G48" s="51"/>
      <c r="H48" s="116"/>
      <c r="I48" s="117"/>
      <c r="J48" s="51"/>
      <c r="K48" s="52"/>
    </row>
    <row r="49" spans="2:11">
      <c r="B49" s="7" t="s">
        <v>44</v>
      </c>
      <c r="C49" s="7"/>
      <c r="D49" s="93"/>
      <c r="E49" s="134">
        <v>37738</v>
      </c>
      <c r="F49" s="135"/>
      <c r="G49" s="93">
        <v>40000</v>
      </c>
      <c r="H49" s="134">
        <v>42455.25</v>
      </c>
      <c r="I49" s="135"/>
      <c r="J49" s="93">
        <v>45000</v>
      </c>
      <c r="K49" s="95"/>
    </row>
    <row r="50" spans="2:11">
      <c r="B50" s="23" t="s">
        <v>42</v>
      </c>
      <c r="C50" s="23"/>
      <c r="D50" s="51"/>
      <c r="E50" s="116"/>
      <c r="F50" s="117"/>
      <c r="G50" s="51"/>
      <c r="H50" s="116"/>
      <c r="I50" s="117"/>
      <c r="J50" s="51"/>
      <c r="K50" s="52"/>
    </row>
    <row r="51" spans="2:11">
      <c r="B51" s="23" t="s">
        <v>43</v>
      </c>
      <c r="C51" s="23"/>
      <c r="D51" s="51"/>
      <c r="E51" s="116"/>
      <c r="F51" s="117"/>
      <c r="G51" s="51"/>
      <c r="H51" s="116"/>
      <c r="I51" s="117"/>
      <c r="J51" s="51"/>
      <c r="K51" s="52"/>
    </row>
    <row r="52" spans="2:11">
      <c r="B52" s="7" t="s">
        <v>45</v>
      </c>
      <c r="C52" s="7"/>
      <c r="D52" s="93"/>
      <c r="E52" s="134"/>
      <c r="F52" s="135"/>
      <c r="G52" s="93"/>
      <c r="H52" s="134">
        <v>18869</v>
      </c>
      <c r="I52" s="135"/>
      <c r="J52" s="93">
        <v>20000</v>
      </c>
      <c r="K52" s="95"/>
    </row>
    <row r="53" spans="2:11">
      <c r="B53" s="23" t="s">
        <v>42</v>
      </c>
      <c r="C53" s="23"/>
      <c r="D53" s="51"/>
      <c r="E53" s="116"/>
      <c r="F53" s="117"/>
      <c r="G53" s="51"/>
      <c r="H53" s="116"/>
      <c r="I53" s="117"/>
      <c r="J53" s="51"/>
      <c r="K53" s="52"/>
    </row>
    <row r="54" spans="2:11">
      <c r="B54" s="23" t="s">
        <v>43</v>
      </c>
      <c r="C54" s="23"/>
      <c r="D54" s="51"/>
      <c r="E54" s="116"/>
      <c r="F54" s="117"/>
      <c r="G54" s="51"/>
      <c r="H54" s="116"/>
      <c r="I54" s="117"/>
      <c r="J54" s="51"/>
      <c r="K54" s="52"/>
    </row>
    <row r="55" spans="2:11">
      <c r="B55" s="7" t="s">
        <v>46</v>
      </c>
      <c r="C55" s="7"/>
      <c r="D55" s="93"/>
      <c r="E55" s="134"/>
      <c r="F55" s="135"/>
      <c r="G55" s="93"/>
      <c r="H55" s="134">
        <v>14151.75</v>
      </c>
      <c r="I55" s="135"/>
      <c r="J55" s="93">
        <v>15000</v>
      </c>
      <c r="K55" s="95"/>
    </row>
    <row r="56" spans="2:11">
      <c r="B56" s="23" t="s">
        <v>42</v>
      </c>
      <c r="C56" s="23"/>
      <c r="D56" s="51"/>
      <c r="E56" s="116"/>
      <c r="F56" s="117"/>
      <c r="G56" s="51"/>
      <c r="H56" s="116"/>
      <c r="I56" s="117"/>
      <c r="J56" s="51"/>
      <c r="K56" s="52"/>
    </row>
    <row r="57" spans="2:11">
      <c r="B57" s="23" t="s">
        <v>43</v>
      </c>
      <c r="C57" s="23"/>
      <c r="D57" s="51"/>
      <c r="E57" s="116"/>
      <c r="F57" s="117"/>
      <c r="G57" s="51"/>
      <c r="H57" s="116"/>
      <c r="I57" s="117"/>
      <c r="J57" s="51"/>
      <c r="K57" s="52"/>
    </row>
    <row r="58" spans="2:11">
      <c r="B58" s="7" t="s">
        <v>47</v>
      </c>
      <c r="C58" s="7"/>
      <c r="D58" s="93"/>
      <c r="E58" s="134"/>
      <c r="F58" s="135"/>
      <c r="G58" s="93"/>
      <c r="H58" s="134"/>
      <c r="I58" s="135"/>
      <c r="J58" s="93"/>
      <c r="K58" s="95"/>
    </row>
    <row r="59" spans="2:11">
      <c r="B59" s="23" t="s">
        <v>42</v>
      </c>
      <c r="C59" s="23"/>
      <c r="D59" s="51"/>
      <c r="E59" s="116"/>
      <c r="F59" s="117"/>
      <c r="G59" s="51"/>
      <c r="H59" s="116"/>
      <c r="I59" s="117"/>
      <c r="J59" s="51"/>
      <c r="K59" s="52"/>
    </row>
    <row r="60" spans="2:11">
      <c r="B60" s="23" t="s">
        <v>43</v>
      </c>
      <c r="C60" s="23"/>
      <c r="D60" s="51"/>
      <c r="E60" s="116"/>
      <c r="F60" s="117"/>
      <c r="G60" s="51"/>
      <c r="H60" s="116"/>
      <c r="I60" s="117"/>
      <c r="J60" s="51"/>
      <c r="K60" s="52"/>
    </row>
    <row r="62" spans="2:11">
      <c r="B62" s="10" t="s">
        <v>48</v>
      </c>
      <c r="C62" s="10" t="s">
        <v>14</v>
      </c>
      <c r="D62" s="10"/>
      <c r="E62" s="10"/>
      <c r="F62" s="10"/>
      <c r="G62" s="10"/>
      <c r="H62" s="10"/>
      <c r="I62" s="10"/>
      <c r="J62" s="10"/>
      <c r="K62" s="10"/>
    </row>
    <row r="63" spans="2:11">
      <c r="B63" s="23" t="s">
        <v>96</v>
      </c>
      <c r="C63" s="23"/>
      <c r="D63" s="85"/>
      <c r="E63" s="124"/>
      <c r="F63" s="125"/>
      <c r="G63" s="85"/>
      <c r="H63" s="124"/>
      <c r="I63" s="125"/>
      <c r="J63" s="85"/>
      <c r="K63" s="96"/>
    </row>
    <row r="64" spans="2:11">
      <c r="B64" s="23" t="s">
        <v>49</v>
      </c>
      <c r="C64" s="23"/>
      <c r="D64" s="85"/>
      <c r="E64" s="124">
        <v>37738</v>
      </c>
      <c r="F64" s="125"/>
      <c r="G64" s="85">
        <v>40000</v>
      </c>
      <c r="H64" s="124">
        <v>23586.25</v>
      </c>
      <c r="I64" s="125"/>
      <c r="J64" s="85">
        <v>25000</v>
      </c>
      <c r="K64" s="96"/>
    </row>
    <row r="65" spans="2:11">
      <c r="B65" s="23" t="s">
        <v>50</v>
      </c>
      <c r="C65" s="23"/>
      <c r="D65" s="85"/>
      <c r="E65" s="124"/>
      <c r="F65" s="125"/>
      <c r="G65" s="85"/>
      <c r="H65" s="124"/>
      <c r="I65" s="125"/>
      <c r="J65" s="85"/>
      <c r="K65" s="96"/>
    </row>
    <row r="66" spans="2:11">
      <c r="B66" s="23" t="s">
        <v>51</v>
      </c>
      <c r="C66" s="23"/>
      <c r="D66" s="85"/>
      <c r="E66" s="124"/>
      <c r="F66" s="125"/>
      <c r="G66" s="85"/>
      <c r="H66" s="124"/>
      <c r="I66" s="125"/>
      <c r="J66" s="85"/>
      <c r="K66" s="96"/>
    </row>
    <row r="67" spans="2:11">
      <c r="B67" s="23" t="s">
        <v>2</v>
      </c>
      <c r="C67" s="23"/>
      <c r="D67" s="85"/>
      <c r="E67" s="124"/>
      <c r="F67" s="125"/>
      <c r="G67" s="85"/>
      <c r="H67" s="124"/>
      <c r="I67" s="125"/>
      <c r="J67" s="85"/>
      <c r="K67" s="96"/>
    </row>
    <row r="68" spans="2:11">
      <c r="G68" s="72"/>
      <c r="J68" s="72"/>
    </row>
    <row r="69" spans="2:11">
      <c r="B69" s="75" t="s">
        <v>71</v>
      </c>
      <c r="C69" s="75"/>
      <c r="D69" s="76">
        <f>SUM(D49,D52,D55,D58,D63:D67)</f>
        <v>0</v>
      </c>
      <c r="E69" s="136">
        <f>SUM(E46,E49,E64)</f>
        <v>113214</v>
      </c>
      <c r="F69" s="136"/>
      <c r="G69" s="80">
        <f>SUM(G46,G49,G64)</f>
        <v>120000</v>
      </c>
      <c r="H69" s="136">
        <f>SUM(H49,H52,H55,H58,H63:I67)</f>
        <v>99062.25</v>
      </c>
      <c r="I69" s="136"/>
      <c r="J69" s="80">
        <f>SUM(J49,J52,J55,J58,J63:J67)</f>
        <v>105000</v>
      </c>
      <c r="K69" s="76">
        <f>SUM(K49,K52,K55,K58,K63:K67)</f>
        <v>0</v>
      </c>
    </row>
    <row r="71" spans="2:11">
      <c r="B71" s="78" t="s">
        <v>114</v>
      </c>
      <c r="C71" s="78"/>
      <c r="D71" s="76"/>
      <c r="E71" s="136">
        <v>226351.25</v>
      </c>
      <c r="F71" s="136"/>
      <c r="G71" s="77">
        <v>240000</v>
      </c>
      <c r="H71" s="136">
        <v>113175.62</v>
      </c>
      <c r="I71" s="136"/>
      <c r="J71" s="77">
        <v>120000</v>
      </c>
      <c r="K71" s="76"/>
    </row>
    <row r="72" spans="2:11" ht="8.5" customHeight="1"/>
    <row r="73" spans="2:11">
      <c r="B73" s="78" t="s">
        <v>72</v>
      </c>
      <c r="C73" s="78"/>
      <c r="D73" s="76"/>
      <c r="E73" s="136">
        <f>E71/1.19</f>
        <v>190211.13445378153</v>
      </c>
      <c r="F73" s="136"/>
      <c r="G73" s="77">
        <f>G71/1.19</f>
        <v>201680.67226890757</v>
      </c>
      <c r="H73" s="136">
        <f>H71/1.19</f>
        <v>95105.563025210082</v>
      </c>
      <c r="I73" s="136"/>
      <c r="J73" s="77">
        <f>J71/1.19</f>
        <v>100840.33613445378</v>
      </c>
      <c r="K73" s="76"/>
    </row>
    <row r="74" spans="2:11">
      <c r="B74" s="81" t="s">
        <v>119</v>
      </c>
      <c r="G74" s="72"/>
      <c r="J74" s="72"/>
    </row>
    <row r="75" spans="2:11">
      <c r="B75" s="81" t="s">
        <v>69</v>
      </c>
      <c r="G75" s="72"/>
      <c r="J75" s="72"/>
    </row>
    <row r="76" spans="2:11">
      <c r="B76" s="81" t="s">
        <v>117</v>
      </c>
      <c r="G76" s="72"/>
      <c r="J76" s="72"/>
    </row>
    <row r="77" spans="2:11">
      <c r="B77" s="81" t="s">
        <v>70</v>
      </c>
    </row>
    <row r="79" spans="2:11">
      <c r="B79" s="55" t="s">
        <v>53</v>
      </c>
      <c r="C79" s="55"/>
      <c r="D79" s="65">
        <f>D69</f>
        <v>0</v>
      </c>
      <c r="E79" s="131">
        <f>SUM(E69,E73)</f>
        <v>303425.13445378153</v>
      </c>
      <c r="F79" s="131"/>
      <c r="G79" s="79">
        <f>SUM(G69,G73)</f>
        <v>321680.67226890754</v>
      </c>
      <c r="H79" s="131">
        <f>SUM(H69,H73)</f>
        <v>194167.81302521008</v>
      </c>
      <c r="I79" s="131"/>
      <c r="J79" s="79">
        <f>SUM(J69:J73)</f>
        <v>325840.33613445377</v>
      </c>
      <c r="K79" s="65">
        <f>SUM(K69,K71)</f>
        <v>0</v>
      </c>
    </row>
    <row r="81" spans="2:11">
      <c r="B81" s="66" t="s">
        <v>73</v>
      </c>
      <c r="C81" s="67"/>
      <c r="D81" s="68">
        <f>D79-D31</f>
        <v>0</v>
      </c>
      <c r="E81" s="126">
        <f>E79-E31</f>
        <v>66712.534453781525</v>
      </c>
      <c r="F81" s="127"/>
      <c r="G81" s="128"/>
      <c r="H81" s="126">
        <f>H79-H31</f>
        <v>36359.413025210088</v>
      </c>
      <c r="I81" s="127"/>
      <c r="J81" s="128"/>
      <c r="K81" s="69">
        <f>K79-K31</f>
        <v>0</v>
      </c>
    </row>
    <row r="83" spans="2:11">
      <c r="B83" s="81" t="s">
        <v>74</v>
      </c>
      <c r="C83" s="81"/>
      <c r="D83" s="81"/>
    </row>
  </sheetData>
  <mergeCells count="58">
    <mergeCell ref="E81:G81"/>
    <mergeCell ref="H81:J81"/>
    <mergeCell ref="E73:F73"/>
    <mergeCell ref="H73:I73"/>
    <mergeCell ref="E69:F69"/>
    <mergeCell ref="H69:I69"/>
    <mergeCell ref="E71:F71"/>
    <mergeCell ref="H71:I71"/>
    <mergeCell ref="E79:F79"/>
    <mergeCell ref="H79:I79"/>
    <mergeCell ref="E65:F65"/>
    <mergeCell ref="H65:I65"/>
    <mergeCell ref="E66:F66"/>
    <mergeCell ref="H66:I66"/>
    <mergeCell ref="E67:F67"/>
    <mergeCell ref="H67:I67"/>
    <mergeCell ref="E60:F60"/>
    <mergeCell ref="H60:I60"/>
    <mergeCell ref="E63:F63"/>
    <mergeCell ref="H63:I63"/>
    <mergeCell ref="E64:F64"/>
    <mergeCell ref="H64:I64"/>
    <mergeCell ref="E57:F57"/>
    <mergeCell ref="H57:I57"/>
    <mergeCell ref="E58:F58"/>
    <mergeCell ref="H58:I58"/>
    <mergeCell ref="E59:F59"/>
    <mergeCell ref="H59:I59"/>
    <mergeCell ref="E54:F54"/>
    <mergeCell ref="H54:I54"/>
    <mergeCell ref="E55:F55"/>
    <mergeCell ref="H55:I55"/>
    <mergeCell ref="E56:F56"/>
    <mergeCell ref="H56:I56"/>
    <mergeCell ref="E51:F51"/>
    <mergeCell ref="H51:I51"/>
    <mergeCell ref="E52:F52"/>
    <mergeCell ref="H52:I52"/>
    <mergeCell ref="E53:F53"/>
    <mergeCell ref="H53:I53"/>
    <mergeCell ref="E48:F48"/>
    <mergeCell ref="H48:I48"/>
    <mergeCell ref="E49:F49"/>
    <mergeCell ref="H49:I49"/>
    <mergeCell ref="E50:F50"/>
    <mergeCell ref="H50:I50"/>
    <mergeCell ref="E46:F46"/>
    <mergeCell ref="H46:I46"/>
    <mergeCell ref="E47:F47"/>
    <mergeCell ref="H47:I47"/>
    <mergeCell ref="F44:G44"/>
    <mergeCell ref="I44:J44"/>
    <mergeCell ref="E9:G9"/>
    <mergeCell ref="H9:J9"/>
    <mergeCell ref="F10:G10"/>
    <mergeCell ref="I10:J10"/>
    <mergeCell ref="E43:G43"/>
    <mergeCell ref="H43:J4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25787-FCA6-472F-B407-10F311E24CB9}">
  <dimension ref="A2:BH84"/>
  <sheetViews>
    <sheetView topLeftCell="A68" zoomScale="90" zoomScaleNormal="90" workbookViewId="0">
      <selection activeCell="B5" sqref="B5:B7"/>
    </sheetView>
  </sheetViews>
  <sheetFormatPr baseColWidth="10" defaultColWidth="11.453125" defaultRowHeight="16"/>
  <cols>
    <col min="1" max="1" width="3.1796875" style="8" customWidth="1"/>
    <col min="2" max="2" width="66.54296875" style="2" customWidth="1"/>
    <col min="3" max="3" width="44.26953125" style="2" bestFit="1" customWidth="1"/>
    <col min="4" max="4" width="50" style="2" customWidth="1"/>
    <col min="5" max="5" width="21.54296875" style="2" customWidth="1"/>
    <col min="6" max="6" width="23.1796875" style="2" customWidth="1"/>
    <col min="7" max="7" width="27.90625" style="30" customWidth="1"/>
    <col min="8" max="8" width="19.81640625" style="2" customWidth="1"/>
    <col min="9" max="9" width="22" style="2" customWidth="1"/>
    <col min="10" max="10" width="27.81640625" style="30" customWidth="1"/>
    <col min="11" max="11" width="34.81640625" style="2" customWidth="1"/>
    <col min="12" max="16384" width="11.453125" style="2"/>
  </cols>
  <sheetData>
    <row r="2" spans="1:60" ht="21">
      <c r="A2" s="97"/>
      <c r="B2" s="97" t="s">
        <v>120</v>
      </c>
      <c r="C2" s="1"/>
      <c r="D2" s="104" t="s">
        <v>3</v>
      </c>
      <c r="E2" s="67"/>
      <c r="F2" s="105"/>
    </row>
    <row r="3" spans="1:60">
      <c r="A3" s="2"/>
      <c r="B3" s="3"/>
      <c r="C3" s="4"/>
      <c r="E3" s="4"/>
      <c r="F3" s="5"/>
      <c r="G3" s="31"/>
    </row>
    <row r="4" spans="1:60" ht="21">
      <c r="A4" s="2"/>
      <c r="B4" s="99" t="s">
        <v>4</v>
      </c>
      <c r="C4" s="4"/>
      <c r="E4" s="4"/>
      <c r="F4" s="5"/>
      <c r="G4" s="31"/>
    </row>
    <row r="5" spans="1:60" ht="18.5">
      <c r="A5" s="2"/>
      <c r="B5" s="98" t="s">
        <v>56</v>
      </c>
      <c r="C5" s="4"/>
      <c r="E5" s="4"/>
      <c r="F5" s="5"/>
      <c r="G5" s="31"/>
    </row>
    <row r="6" spans="1:60" ht="18.5">
      <c r="A6" s="2"/>
      <c r="B6" s="98" t="s">
        <v>105</v>
      </c>
      <c r="C6" s="4"/>
      <c r="E6" s="4"/>
      <c r="F6" s="5"/>
      <c r="G6" s="31"/>
    </row>
    <row r="7" spans="1:60" ht="18.5">
      <c r="A7" s="2"/>
      <c r="B7" s="98" t="s">
        <v>106</v>
      </c>
      <c r="C7" s="4"/>
      <c r="E7" s="4"/>
      <c r="F7" s="5"/>
      <c r="G7" s="31"/>
    </row>
    <row r="8" spans="1:60" ht="8.5" customHeight="1">
      <c r="A8" s="2"/>
      <c r="B8" s="98"/>
      <c r="C8" s="4"/>
      <c r="E8" s="4"/>
      <c r="F8" s="5"/>
      <c r="G8" s="31"/>
    </row>
    <row r="9" spans="1:60" ht="18.5">
      <c r="A9" s="2"/>
      <c r="B9" s="98"/>
      <c r="C9" s="3"/>
      <c r="D9" s="14" t="s">
        <v>107</v>
      </c>
      <c r="E9" s="110" t="s">
        <v>108</v>
      </c>
      <c r="F9" s="110"/>
      <c r="G9" s="110"/>
      <c r="H9" s="110" t="s">
        <v>109</v>
      </c>
      <c r="I9" s="110"/>
      <c r="J9" s="110"/>
      <c r="K9" s="14" t="s">
        <v>110</v>
      </c>
    </row>
    <row r="10" spans="1:60">
      <c r="A10" s="2"/>
      <c r="B10" s="3"/>
      <c r="C10" s="3"/>
      <c r="D10" s="11" t="s">
        <v>9</v>
      </c>
      <c r="E10" s="12" t="s">
        <v>10</v>
      </c>
      <c r="F10" s="111" t="s">
        <v>11</v>
      </c>
      <c r="G10" s="112"/>
      <c r="H10" s="12" t="s">
        <v>12</v>
      </c>
      <c r="I10" s="111" t="s">
        <v>11</v>
      </c>
      <c r="J10" s="112"/>
      <c r="K10" s="12" t="s">
        <v>13</v>
      </c>
    </row>
    <row r="11" spans="1:60" s="9" customFormat="1">
      <c r="B11" s="10" t="s">
        <v>4</v>
      </c>
      <c r="C11" s="10" t="s">
        <v>14</v>
      </c>
      <c r="D11" s="15" t="s">
        <v>0</v>
      </c>
      <c r="E11" s="15" t="s">
        <v>0</v>
      </c>
      <c r="F11" s="15" t="s">
        <v>0</v>
      </c>
      <c r="G11" s="32" t="s">
        <v>17</v>
      </c>
      <c r="H11" s="15" t="s">
        <v>0</v>
      </c>
      <c r="I11" s="15" t="s">
        <v>0</v>
      </c>
      <c r="J11" s="32" t="s">
        <v>17</v>
      </c>
      <c r="K11" s="15" t="s">
        <v>0</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s="41" customFormat="1" ht="32">
      <c r="A12" s="34"/>
      <c r="B12" s="6" t="s">
        <v>15</v>
      </c>
      <c r="C12" s="50" t="s">
        <v>16</v>
      </c>
      <c r="D12" s="35">
        <v>0</v>
      </c>
      <c r="E12" s="36">
        <v>0</v>
      </c>
      <c r="F12" s="37">
        <v>0</v>
      </c>
      <c r="G12" s="38">
        <v>0</v>
      </c>
      <c r="H12" s="36">
        <v>0</v>
      </c>
      <c r="I12" s="37">
        <v>0</v>
      </c>
      <c r="J12" s="39">
        <v>0</v>
      </c>
      <c r="K12" s="40">
        <v>0</v>
      </c>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row>
    <row r="13" spans="1:60" s="19" customFormat="1">
      <c r="A13" s="16"/>
      <c r="B13" s="2" t="s">
        <v>115</v>
      </c>
      <c r="C13" s="18"/>
      <c r="D13" s="25"/>
      <c r="E13" s="28"/>
      <c r="F13" s="27"/>
      <c r="G13" s="33"/>
      <c r="H13" s="29"/>
      <c r="I13" s="27"/>
      <c r="J13" s="33"/>
      <c r="K13" s="26"/>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s="20" customFormat="1">
      <c r="A14" s="16"/>
      <c r="B14" s="2" t="s">
        <v>115</v>
      </c>
      <c r="C14" s="18"/>
      <c r="D14" s="25"/>
      <c r="E14" s="28"/>
      <c r="F14" s="27"/>
      <c r="G14" s="33"/>
      <c r="H14" s="29"/>
      <c r="I14" s="27"/>
      <c r="J14" s="33"/>
      <c r="K14" s="26"/>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s="48" customFormat="1" ht="48">
      <c r="A15" s="42"/>
      <c r="B15" s="7" t="s">
        <v>116</v>
      </c>
      <c r="C15" s="50" t="s">
        <v>66</v>
      </c>
      <c r="D15" s="43">
        <v>0</v>
      </c>
      <c r="E15" s="44">
        <v>0</v>
      </c>
      <c r="F15" s="45">
        <v>0</v>
      </c>
      <c r="G15" s="46">
        <v>0</v>
      </c>
      <c r="H15" s="44">
        <v>0</v>
      </c>
      <c r="I15" s="45">
        <v>0</v>
      </c>
      <c r="J15" s="46">
        <v>0</v>
      </c>
      <c r="K15" s="49">
        <v>0</v>
      </c>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0" s="22" customFormat="1">
      <c r="A16" s="16"/>
      <c r="B16" s="17" t="s">
        <v>22</v>
      </c>
      <c r="C16" s="21"/>
      <c r="D16" s="25"/>
      <c r="E16" s="28"/>
      <c r="F16" s="27"/>
      <c r="G16" s="33"/>
      <c r="H16" s="29"/>
      <c r="I16" s="27"/>
      <c r="J16" s="33"/>
      <c r="K16" s="26"/>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s="22" customFormat="1">
      <c r="A17" s="16"/>
      <c r="B17" s="17" t="s">
        <v>24</v>
      </c>
      <c r="C17" s="21"/>
      <c r="D17" s="25"/>
      <c r="E17" s="28"/>
      <c r="F17" s="27"/>
      <c r="G17" s="33"/>
      <c r="H17" s="29"/>
      <c r="I17" s="27"/>
      <c r="J17" s="33"/>
      <c r="K17" s="26"/>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s="22" customFormat="1">
      <c r="A18" s="16"/>
      <c r="B18" s="17" t="s">
        <v>23</v>
      </c>
      <c r="C18" s="21"/>
      <c r="D18" s="25"/>
      <c r="E18" s="28"/>
      <c r="F18" s="27"/>
      <c r="G18" s="33"/>
      <c r="H18" s="29"/>
      <c r="I18" s="27"/>
      <c r="J18" s="33"/>
      <c r="K18" s="26"/>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s="48" customFormat="1" ht="48">
      <c r="A19" s="42"/>
      <c r="B19" s="7" t="s">
        <v>84</v>
      </c>
      <c r="C19" s="50" t="s">
        <v>66</v>
      </c>
      <c r="D19" s="43">
        <v>0</v>
      </c>
      <c r="E19" s="44">
        <v>0</v>
      </c>
      <c r="F19" s="45">
        <v>0</v>
      </c>
      <c r="G19" s="46">
        <v>0</v>
      </c>
      <c r="H19" s="44">
        <v>0</v>
      </c>
      <c r="I19" s="45">
        <v>0</v>
      </c>
      <c r="J19" s="46">
        <v>0</v>
      </c>
      <c r="K19" s="47">
        <v>0</v>
      </c>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row>
    <row r="20" spans="1:60" s="20" customFormat="1">
      <c r="B20" s="23" t="s">
        <v>58</v>
      </c>
      <c r="C20" s="21"/>
      <c r="D20" s="25"/>
      <c r="E20" s="28"/>
      <c r="F20" s="27"/>
      <c r="G20" s="33"/>
      <c r="H20" s="29"/>
      <c r="I20" s="27"/>
      <c r="J20" s="33"/>
      <c r="K20" s="26"/>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s="20" customFormat="1">
      <c r="B21" s="23" t="s">
        <v>100</v>
      </c>
      <c r="C21" s="21"/>
      <c r="D21" s="25"/>
      <c r="E21" s="28"/>
      <c r="F21" s="27"/>
      <c r="G21" s="33"/>
      <c r="H21" s="29"/>
      <c r="I21" s="27"/>
      <c r="J21" s="33"/>
      <c r="K21" s="26"/>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s="20" customFormat="1" ht="32">
      <c r="B22" s="23" t="s">
        <v>25</v>
      </c>
      <c r="C22" s="21"/>
      <c r="D22" s="25"/>
      <c r="E22" s="28"/>
      <c r="F22" s="27"/>
      <c r="G22" s="33"/>
      <c r="H22" s="29"/>
      <c r="I22" s="27"/>
      <c r="J22" s="33"/>
      <c r="K22" s="26"/>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s="22" customFormat="1">
      <c r="B23" s="23" t="s">
        <v>26</v>
      </c>
      <c r="C23" s="21"/>
      <c r="D23" s="25"/>
      <c r="E23" s="28"/>
      <c r="F23" s="27"/>
      <c r="G23" s="33"/>
      <c r="H23" s="29"/>
      <c r="I23" s="27"/>
      <c r="J23" s="33"/>
      <c r="K23" s="26"/>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s="48" customFormat="1" ht="48">
      <c r="A24" s="42"/>
      <c r="B24" s="7" t="s">
        <v>91</v>
      </c>
      <c r="C24" s="50" t="s">
        <v>66</v>
      </c>
      <c r="D24" s="43">
        <v>0</v>
      </c>
      <c r="E24" s="44">
        <v>0</v>
      </c>
      <c r="F24" s="45">
        <v>0</v>
      </c>
      <c r="G24" s="46">
        <v>0</v>
      </c>
      <c r="H24" s="44">
        <v>0</v>
      </c>
      <c r="I24" s="45">
        <v>0</v>
      </c>
      <c r="J24" s="46">
        <v>0</v>
      </c>
      <c r="K24" s="47">
        <v>0</v>
      </c>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row>
    <row r="25" spans="1:60" s="22" customFormat="1">
      <c r="A25" s="16"/>
      <c r="B25" s="23" t="s">
        <v>1</v>
      </c>
      <c r="C25" s="21"/>
      <c r="D25" s="25"/>
      <c r="E25" s="28"/>
      <c r="F25" s="27"/>
      <c r="G25" s="33"/>
      <c r="H25" s="29"/>
      <c r="I25" s="27"/>
      <c r="J25" s="33"/>
      <c r="K25" s="26"/>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s="19" customFormat="1">
      <c r="B26" s="23" t="s">
        <v>27</v>
      </c>
      <c r="C26" s="21"/>
      <c r="D26" s="25"/>
      <c r="E26" s="28"/>
      <c r="F26" s="27"/>
      <c r="G26" s="33"/>
      <c r="H26" s="29"/>
      <c r="I26" s="27"/>
      <c r="J26" s="33"/>
      <c r="K26" s="26"/>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s="48" customFormat="1" ht="48">
      <c r="A27" s="42"/>
      <c r="B27" s="7" t="s">
        <v>28</v>
      </c>
      <c r="C27" s="50" t="s">
        <v>66</v>
      </c>
      <c r="D27" s="43">
        <v>0</v>
      </c>
      <c r="E27" s="44">
        <v>0</v>
      </c>
      <c r="F27" s="45">
        <v>0</v>
      </c>
      <c r="G27" s="46">
        <v>0</v>
      </c>
      <c r="H27" s="44">
        <v>0</v>
      </c>
      <c r="I27" s="45">
        <v>0</v>
      </c>
      <c r="J27" s="46">
        <v>0</v>
      </c>
      <c r="K27" s="47">
        <v>0</v>
      </c>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row>
    <row r="28" spans="1:60" s="22" customFormat="1">
      <c r="A28" s="16"/>
      <c r="B28" s="23" t="s">
        <v>29</v>
      </c>
      <c r="C28" s="21"/>
      <c r="D28" s="25"/>
      <c r="E28" s="28"/>
      <c r="F28" s="27"/>
      <c r="G28" s="33"/>
      <c r="H28" s="29"/>
      <c r="I28" s="27"/>
      <c r="J28" s="33"/>
      <c r="K28" s="26"/>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19" customFormat="1">
      <c r="B29" s="23" t="s">
        <v>30</v>
      </c>
      <c r="C29" s="21"/>
      <c r="D29" s="25"/>
      <c r="E29" s="28"/>
      <c r="F29" s="27"/>
      <c r="G29" s="33"/>
      <c r="H29" s="29"/>
      <c r="I29" s="27"/>
      <c r="J29" s="33"/>
      <c r="K29" s="26"/>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s="19" customFormat="1">
      <c r="B30" s="56"/>
      <c r="C30" s="57"/>
      <c r="D30" s="58"/>
      <c r="E30" s="59"/>
      <c r="F30" s="60"/>
      <c r="G30" s="61"/>
      <c r="H30" s="58"/>
      <c r="I30" s="60"/>
      <c r="J30" s="61"/>
      <c r="K30" s="58"/>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s="63" customFormat="1">
      <c r="A31" s="62"/>
      <c r="B31" s="55" t="s">
        <v>67</v>
      </c>
      <c r="C31" s="55"/>
      <c r="D31" s="64">
        <f>SUM(D12,D15,D19,D24,D27)</f>
        <v>0</v>
      </c>
      <c r="E31" s="91">
        <v>189370.1</v>
      </c>
      <c r="F31" s="91">
        <v>94685.05</v>
      </c>
      <c r="G31" s="103">
        <v>100840.34</v>
      </c>
      <c r="H31" s="91">
        <v>126246.72</v>
      </c>
      <c r="I31" s="83">
        <v>63123.360000000001</v>
      </c>
      <c r="J31" s="103">
        <v>67226.89</v>
      </c>
      <c r="K31" s="64">
        <f>SUM(K12,K15,K19,K24,K27)</f>
        <v>0</v>
      </c>
    </row>
    <row r="32" spans="1:60">
      <c r="G32" s="72" t="s">
        <v>77</v>
      </c>
      <c r="J32" s="72" t="s">
        <v>78</v>
      </c>
      <c r="K32" s="72"/>
    </row>
    <row r="33" spans="2:11">
      <c r="B33" s="55" t="s">
        <v>68</v>
      </c>
      <c r="C33" s="102"/>
      <c r="D33" s="107"/>
      <c r="E33" s="108"/>
      <c r="F33" s="108"/>
      <c r="G33" s="103">
        <f>G31*1.19</f>
        <v>120000.00459999999</v>
      </c>
      <c r="H33" s="108"/>
      <c r="I33" s="102"/>
      <c r="J33" s="103">
        <f>J31*1.19</f>
        <v>79999.999100000001</v>
      </c>
      <c r="K33" s="102"/>
    </row>
    <row r="34" spans="2:11">
      <c r="B34" s="81" t="s">
        <v>119</v>
      </c>
      <c r="G34" s="72"/>
      <c r="J34" s="72"/>
    </row>
    <row r="35" spans="2:11">
      <c r="B35" s="81" t="s">
        <v>75</v>
      </c>
      <c r="G35" s="72"/>
      <c r="J35" s="72"/>
    </row>
    <row r="36" spans="2:11">
      <c r="B36" s="109" t="s">
        <v>117</v>
      </c>
      <c r="G36" s="72"/>
      <c r="J36" s="72"/>
    </row>
    <row r="37" spans="2:11">
      <c r="B37" s="81" t="s">
        <v>122</v>
      </c>
      <c r="G37" s="72"/>
      <c r="J37" s="72"/>
    </row>
    <row r="38" spans="2:11">
      <c r="B38" s="81"/>
      <c r="G38" s="72"/>
      <c r="J38" s="72"/>
    </row>
    <row r="39" spans="2:11" ht="21">
      <c r="B39" s="99" t="s">
        <v>35</v>
      </c>
      <c r="G39" s="72"/>
      <c r="J39" s="72"/>
      <c r="K39" s="72"/>
    </row>
    <row r="40" spans="2:11" ht="18.5">
      <c r="B40" s="98" t="s">
        <v>36</v>
      </c>
      <c r="G40" s="72"/>
      <c r="J40" s="72"/>
      <c r="K40" s="72"/>
    </row>
    <row r="41" spans="2:11" ht="18.5">
      <c r="B41" s="98" t="s">
        <v>37</v>
      </c>
    </row>
    <row r="42" spans="2:11" ht="8.15" customHeight="1">
      <c r="B42" s="98"/>
    </row>
    <row r="43" spans="2:11">
      <c r="D43" s="54" t="s">
        <v>107</v>
      </c>
      <c r="E43" s="113" t="s">
        <v>108</v>
      </c>
      <c r="F43" s="113"/>
      <c r="G43" s="113"/>
      <c r="H43" s="113" t="s">
        <v>111</v>
      </c>
      <c r="I43" s="113"/>
      <c r="J43" s="113"/>
      <c r="K43" s="54" t="s">
        <v>110</v>
      </c>
    </row>
    <row r="44" spans="2:11">
      <c r="D44" s="11" t="s">
        <v>9</v>
      </c>
      <c r="E44" s="12" t="s">
        <v>10</v>
      </c>
      <c r="F44" s="111" t="s">
        <v>11</v>
      </c>
      <c r="G44" s="112"/>
      <c r="H44" s="12" t="s">
        <v>12</v>
      </c>
      <c r="I44" s="111" t="s">
        <v>11</v>
      </c>
      <c r="J44" s="112"/>
      <c r="K44" s="13" t="s">
        <v>13</v>
      </c>
    </row>
    <row r="45" spans="2:11">
      <c r="B45" s="10" t="s">
        <v>38</v>
      </c>
      <c r="C45" s="10" t="s">
        <v>112</v>
      </c>
      <c r="D45" s="15" t="s">
        <v>0</v>
      </c>
      <c r="E45" s="15" t="s">
        <v>0</v>
      </c>
      <c r="F45" s="15"/>
      <c r="G45" s="32" t="s">
        <v>17</v>
      </c>
      <c r="H45" s="15" t="s">
        <v>0</v>
      </c>
      <c r="I45" s="15"/>
      <c r="J45" s="32" t="s">
        <v>17</v>
      </c>
      <c r="K45" s="15" t="s">
        <v>0</v>
      </c>
    </row>
    <row r="46" spans="2:11" ht="64">
      <c r="B46" s="7" t="s">
        <v>40</v>
      </c>
      <c r="C46" s="50" t="s">
        <v>113</v>
      </c>
      <c r="D46" s="92"/>
      <c r="E46" s="132">
        <v>37738</v>
      </c>
      <c r="F46" s="133"/>
      <c r="G46" s="92">
        <v>40000</v>
      </c>
      <c r="H46" s="132">
        <v>47172.5</v>
      </c>
      <c r="I46" s="133"/>
      <c r="J46" s="92">
        <v>50000</v>
      </c>
      <c r="K46" s="94"/>
    </row>
    <row r="47" spans="2:11">
      <c r="B47" s="23" t="s">
        <v>42</v>
      </c>
      <c r="C47" s="23"/>
      <c r="D47" s="51"/>
      <c r="E47" s="116"/>
      <c r="F47" s="117"/>
      <c r="G47" s="51"/>
      <c r="H47" s="116"/>
      <c r="I47" s="117"/>
      <c r="J47" s="51"/>
      <c r="K47" s="52"/>
    </row>
    <row r="48" spans="2:11">
      <c r="B48" s="23" t="s">
        <v>43</v>
      </c>
      <c r="C48" s="23"/>
      <c r="D48" s="51"/>
      <c r="E48" s="116"/>
      <c r="F48" s="117"/>
      <c r="G48" s="51"/>
      <c r="H48" s="116"/>
      <c r="I48" s="117"/>
      <c r="J48" s="51"/>
      <c r="K48" s="52"/>
    </row>
    <row r="49" spans="2:11">
      <c r="B49" s="7" t="s">
        <v>44</v>
      </c>
      <c r="C49" s="7"/>
      <c r="D49" s="93"/>
      <c r="E49" s="134">
        <v>37738</v>
      </c>
      <c r="F49" s="135"/>
      <c r="G49" s="93">
        <v>40000</v>
      </c>
      <c r="H49" s="134">
        <v>42455.25</v>
      </c>
      <c r="I49" s="135"/>
      <c r="J49" s="93">
        <v>45000</v>
      </c>
      <c r="K49" s="95"/>
    </row>
    <row r="50" spans="2:11">
      <c r="B50" s="23" t="s">
        <v>42</v>
      </c>
      <c r="C50" s="23"/>
      <c r="D50" s="51"/>
      <c r="E50" s="116"/>
      <c r="F50" s="117"/>
      <c r="G50" s="51"/>
      <c r="H50" s="116"/>
      <c r="I50" s="117"/>
      <c r="J50" s="51"/>
      <c r="K50" s="52"/>
    </row>
    <row r="51" spans="2:11">
      <c r="B51" s="23" t="s">
        <v>43</v>
      </c>
      <c r="C51" s="23"/>
      <c r="D51" s="51"/>
      <c r="E51" s="116"/>
      <c r="F51" s="117"/>
      <c r="G51" s="51"/>
      <c r="H51" s="116"/>
      <c r="I51" s="117"/>
      <c r="J51" s="51"/>
      <c r="K51" s="52"/>
    </row>
    <row r="52" spans="2:11">
      <c r="B52" s="7" t="s">
        <v>45</v>
      </c>
      <c r="C52" s="7"/>
      <c r="D52" s="93"/>
      <c r="E52" s="134">
        <v>23592.75</v>
      </c>
      <c r="F52" s="135"/>
      <c r="G52" s="93">
        <v>25000</v>
      </c>
      <c r="H52" s="134">
        <v>18869</v>
      </c>
      <c r="I52" s="135"/>
      <c r="J52" s="93">
        <v>20000</v>
      </c>
      <c r="K52" s="95"/>
    </row>
    <row r="53" spans="2:11">
      <c r="B53" s="23" t="s">
        <v>42</v>
      </c>
      <c r="C53" s="23"/>
      <c r="D53" s="51"/>
      <c r="E53" s="116"/>
      <c r="F53" s="117"/>
      <c r="G53" s="51"/>
      <c r="H53" s="116"/>
      <c r="I53" s="117"/>
      <c r="J53" s="51"/>
      <c r="K53" s="52"/>
    </row>
    <row r="54" spans="2:11">
      <c r="B54" s="23" t="s">
        <v>43</v>
      </c>
      <c r="C54" s="23"/>
      <c r="D54" s="51"/>
      <c r="E54" s="116"/>
      <c r="F54" s="117"/>
      <c r="G54" s="51"/>
      <c r="H54" s="116"/>
      <c r="I54" s="117"/>
      <c r="J54" s="51"/>
      <c r="K54" s="52"/>
    </row>
    <row r="55" spans="2:11">
      <c r="B55" s="7" t="s">
        <v>46</v>
      </c>
      <c r="C55" s="7"/>
      <c r="D55" s="93"/>
      <c r="E55" s="134"/>
      <c r="F55" s="135"/>
      <c r="G55" s="93"/>
      <c r="H55" s="134">
        <v>14151.75</v>
      </c>
      <c r="I55" s="135"/>
      <c r="J55" s="93">
        <v>15000</v>
      </c>
      <c r="K55" s="95"/>
    </row>
    <row r="56" spans="2:11">
      <c r="B56" s="23" t="s">
        <v>42</v>
      </c>
      <c r="C56" s="23"/>
      <c r="D56" s="51"/>
      <c r="E56" s="116"/>
      <c r="F56" s="117"/>
      <c r="G56" s="51"/>
      <c r="H56" s="116"/>
      <c r="I56" s="117"/>
      <c r="J56" s="51"/>
      <c r="K56" s="52"/>
    </row>
    <row r="57" spans="2:11">
      <c r="B57" s="23" t="s">
        <v>43</v>
      </c>
      <c r="C57" s="23"/>
      <c r="D57" s="51"/>
      <c r="E57" s="116"/>
      <c r="F57" s="117"/>
      <c r="G57" s="51"/>
      <c r="H57" s="116"/>
      <c r="I57" s="117"/>
      <c r="J57" s="51"/>
      <c r="K57" s="52"/>
    </row>
    <row r="58" spans="2:11">
      <c r="B58" s="7" t="s">
        <v>47</v>
      </c>
      <c r="C58" s="7"/>
      <c r="D58" s="93"/>
      <c r="E58" s="134"/>
      <c r="F58" s="135"/>
      <c r="G58" s="93"/>
      <c r="H58" s="134"/>
      <c r="I58" s="135"/>
      <c r="J58" s="93"/>
      <c r="K58" s="95"/>
    </row>
    <row r="59" spans="2:11">
      <c r="B59" s="23" t="s">
        <v>42</v>
      </c>
      <c r="C59" s="23"/>
      <c r="D59" s="51"/>
      <c r="E59" s="116"/>
      <c r="F59" s="117"/>
      <c r="G59" s="51"/>
      <c r="H59" s="116"/>
      <c r="I59" s="117"/>
      <c r="J59" s="51"/>
      <c r="K59" s="52"/>
    </row>
    <row r="60" spans="2:11">
      <c r="B60" s="23" t="s">
        <v>43</v>
      </c>
      <c r="C60" s="23"/>
      <c r="D60" s="51"/>
      <c r="E60" s="116"/>
      <c r="F60" s="117"/>
      <c r="G60" s="51"/>
      <c r="H60" s="116"/>
      <c r="I60" s="117"/>
      <c r="J60" s="51"/>
      <c r="K60" s="52"/>
    </row>
    <row r="62" spans="2:11">
      <c r="B62" s="10" t="s">
        <v>48</v>
      </c>
      <c r="C62" s="10" t="s">
        <v>14</v>
      </c>
      <c r="D62" s="10"/>
      <c r="E62" s="10"/>
      <c r="F62" s="10"/>
      <c r="G62" s="10"/>
      <c r="H62" s="10"/>
      <c r="I62" s="10"/>
      <c r="J62" s="10"/>
      <c r="K62" s="10"/>
    </row>
    <row r="63" spans="2:11">
      <c r="B63" s="23" t="s">
        <v>96</v>
      </c>
      <c r="C63" s="23"/>
      <c r="D63" s="85"/>
      <c r="E63" s="124"/>
      <c r="F63" s="125"/>
      <c r="G63" s="85"/>
      <c r="H63" s="124"/>
      <c r="I63" s="125"/>
      <c r="J63" s="85"/>
      <c r="K63" s="96"/>
    </row>
    <row r="64" spans="2:11">
      <c r="B64" s="23" t="s">
        <v>49</v>
      </c>
      <c r="C64" s="23"/>
      <c r="D64" s="85"/>
      <c r="E64" s="124">
        <v>37738</v>
      </c>
      <c r="F64" s="125"/>
      <c r="G64" s="85">
        <v>40000</v>
      </c>
      <c r="H64" s="124">
        <v>23586.25</v>
      </c>
      <c r="I64" s="125"/>
      <c r="J64" s="85">
        <v>25000</v>
      </c>
      <c r="K64" s="96"/>
    </row>
    <row r="65" spans="2:11">
      <c r="B65" s="23" t="s">
        <v>50</v>
      </c>
      <c r="C65" s="23"/>
      <c r="D65" s="85"/>
      <c r="E65" s="124"/>
      <c r="F65" s="125"/>
      <c r="G65" s="85"/>
      <c r="H65" s="124"/>
      <c r="I65" s="125"/>
      <c r="J65" s="85"/>
      <c r="K65" s="96"/>
    </row>
    <row r="66" spans="2:11">
      <c r="B66" s="23" t="s">
        <v>51</v>
      </c>
      <c r="C66" s="23"/>
      <c r="D66" s="85"/>
      <c r="E66" s="124"/>
      <c r="F66" s="125"/>
      <c r="G66" s="85"/>
      <c r="H66" s="124"/>
      <c r="I66" s="125"/>
      <c r="J66" s="85"/>
      <c r="K66" s="96"/>
    </row>
    <row r="67" spans="2:11">
      <c r="B67" s="23" t="s">
        <v>2</v>
      </c>
      <c r="C67" s="23"/>
      <c r="D67" s="85"/>
      <c r="E67" s="124"/>
      <c r="F67" s="125"/>
      <c r="G67" s="85"/>
      <c r="H67" s="124"/>
      <c r="I67" s="125"/>
      <c r="J67" s="85"/>
      <c r="K67" s="96"/>
    </row>
    <row r="68" spans="2:11">
      <c r="G68" s="72"/>
      <c r="J68" s="72"/>
    </row>
    <row r="69" spans="2:11">
      <c r="B69" s="75" t="s">
        <v>76</v>
      </c>
      <c r="C69" s="75"/>
      <c r="D69" s="76">
        <f>SUM(D49,D52,D55,D58,D63:D67)</f>
        <v>0</v>
      </c>
      <c r="E69" s="136">
        <f>SUM(E46,E49,E52,E64)</f>
        <v>136806.75</v>
      </c>
      <c r="F69" s="136"/>
      <c r="G69" s="80">
        <f>SUM(G46,G49,G52,G64)</f>
        <v>145000</v>
      </c>
      <c r="H69" s="136">
        <f>SUM(H46,H49,H52,H55,H64)</f>
        <v>146234.75</v>
      </c>
      <c r="I69" s="136"/>
      <c r="J69" s="80">
        <f>SUM(J46,J49,J52,J55,J64)</f>
        <v>155000</v>
      </c>
      <c r="K69" s="76">
        <f>SUM(K49,K52,K55,K58,K63:K67)</f>
        <v>0</v>
      </c>
    </row>
    <row r="70" spans="2:11">
      <c r="B70" s="81" t="s">
        <v>121</v>
      </c>
    </row>
    <row r="72" spans="2:11">
      <c r="B72" s="78" t="s">
        <v>114</v>
      </c>
      <c r="C72" s="78"/>
      <c r="D72" s="76"/>
      <c r="E72" s="136">
        <v>112675.2</v>
      </c>
      <c r="F72" s="136"/>
      <c r="G72" s="77">
        <v>120000</v>
      </c>
      <c r="H72" s="136">
        <v>75116.800000000003</v>
      </c>
      <c r="I72" s="136"/>
      <c r="J72" s="77">
        <v>80000</v>
      </c>
      <c r="K72" s="76"/>
    </row>
    <row r="73" spans="2:11" ht="8.5" customHeight="1"/>
    <row r="74" spans="2:11">
      <c r="B74" s="78" t="s">
        <v>72</v>
      </c>
      <c r="C74" s="78"/>
      <c r="D74" s="76"/>
      <c r="E74" s="136">
        <f>E72/1.19</f>
        <v>94685.042016806721</v>
      </c>
      <c r="F74" s="136"/>
      <c r="G74" s="77">
        <f>G72/1.19</f>
        <v>100840.33613445378</v>
      </c>
      <c r="H74" s="136">
        <f>H72/1.19</f>
        <v>63123.361344537821</v>
      </c>
      <c r="I74" s="136"/>
      <c r="J74" s="77">
        <f>J72/1.19</f>
        <v>67226.890756302528</v>
      </c>
      <c r="K74" s="76"/>
    </row>
    <row r="75" spans="2:11">
      <c r="B75" s="81" t="s">
        <v>119</v>
      </c>
      <c r="C75" s="81"/>
      <c r="D75" s="81"/>
      <c r="E75" s="81"/>
      <c r="F75" s="81"/>
    </row>
    <row r="76" spans="2:11">
      <c r="B76" s="81" t="s">
        <v>75</v>
      </c>
      <c r="C76" s="81"/>
      <c r="D76" s="81"/>
      <c r="E76" s="81"/>
      <c r="F76" s="81"/>
    </row>
    <row r="77" spans="2:11">
      <c r="B77" s="109" t="s">
        <v>117</v>
      </c>
      <c r="C77" s="81"/>
      <c r="D77" s="81"/>
      <c r="E77" s="81"/>
      <c r="F77" s="81"/>
    </row>
    <row r="78" spans="2:11">
      <c r="B78" s="81" t="s">
        <v>122</v>
      </c>
    </row>
    <row r="80" spans="2:11">
      <c r="B80" s="55" t="s">
        <v>61</v>
      </c>
      <c r="C80" s="55"/>
      <c r="D80" s="65">
        <f>D69</f>
        <v>0</v>
      </c>
      <c r="E80" s="131">
        <f>SUM(E69,E74)</f>
        <v>231491.79201680672</v>
      </c>
      <c r="F80" s="131"/>
      <c r="G80" s="79">
        <f>SUM(G69,G74)</f>
        <v>245840.33613445377</v>
      </c>
      <c r="H80" s="131">
        <f>SUM(H69,H74)</f>
        <v>209358.11134453781</v>
      </c>
      <c r="I80" s="131"/>
      <c r="J80" s="79">
        <f>SUM(J69,J74)</f>
        <v>222226.89075630251</v>
      </c>
      <c r="K80" s="65">
        <f>SUM(K69,K72)</f>
        <v>0</v>
      </c>
    </row>
    <row r="82" spans="2:11">
      <c r="B82" s="66" t="s">
        <v>62</v>
      </c>
      <c r="C82" s="67"/>
      <c r="D82" s="68">
        <f>D80-D31</f>
        <v>0</v>
      </c>
      <c r="E82" s="126">
        <f>E80-E31</f>
        <v>42121.692016806715</v>
      </c>
      <c r="F82" s="127"/>
      <c r="G82" s="128"/>
      <c r="H82" s="126">
        <f>H80-H31</f>
        <v>83111.391344537813</v>
      </c>
      <c r="I82" s="127"/>
      <c r="J82" s="128"/>
      <c r="K82" s="69">
        <f>K80-K31</f>
        <v>0</v>
      </c>
    </row>
    <row r="84" spans="2:11">
      <c r="B84" s="81" t="s">
        <v>64</v>
      </c>
      <c r="C84" s="81"/>
      <c r="D84" s="81"/>
    </row>
  </sheetData>
  <mergeCells count="58">
    <mergeCell ref="E80:F80"/>
    <mergeCell ref="H80:I80"/>
    <mergeCell ref="E82:G82"/>
    <mergeCell ref="H82:J82"/>
    <mergeCell ref="E69:F69"/>
    <mergeCell ref="H69:I69"/>
    <mergeCell ref="E72:F72"/>
    <mergeCell ref="H72:I72"/>
    <mergeCell ref="E74:F74"/>
    <mergeCell ref="H74:I74"/>
    <mergeCell ref="E65:F65"/>
    <mergeCell ref="H65:I65"/>
    <mergeCell ref="E66:F66"/>
    <mergeCell ref="H66:I66"/>
    <mergeCell ref="E67:F67"/>
    <mergeCell ref="H67:I67"/>
    <mergeCell ref="E60:F60"/>
    <mergeCell ref="H60:I60"/>
    <mergeCell ref="E63:F63"/>
    <mergeCell ref="H63:I63"/>
    <mergeCell ref="E64:F64"/>
    <mergeCell ref="H64:I64"/>
    <mergeCell ref="E57:F57"/>
    <mergeCell ref="H57:I57"/>
    <mergeCell ref="E58:F58"/>
    <mergeCell ref="H58:I58"/>
    <mergeCell ref="E59:F59"/>
    <mergeCell ref="H59:I59"/>
    <mergeCell ref="E54:F54"/>
    <mergeCell ref="H54:I54"/>
    <mergeCell ref="E55:F55"/>
    <mergeCell ref="H55:I55"/>
    <mergeCell ref="E56:F56"/>
    <mergeCell ref="H56:I56"/>
    <mergeCell ref="E51:F51"/>
    <mergeCell ref="H51:I51"/>
    <mergeCell ref="E52:F52"/>
    <mergeCell ref="H52:I52"/>
    <mergeCell ref="E53:F53"/>
    <mergeCell ref="H53:I53"/>
    <mergeCell ref="E48:F48"/>
    <mergeCell ref="H48:I48"/>
    <mergeCell ref="E49:F49"/>
    <mergeCell ref="H49:I49"/>
    <mergeCell ref="E50:F50"/>
    <mergeCell ref="H50:I50"/>
    <mergeCell ref="E46:F46"/>
    <mergeCell ref="H46:I46"/>
    <mergeCell ref="E47:F47"/>
    <mergeCell ref="H47:I47"/>
    <mergeCell ref="F44:G44"/>
    <mergeCell ref="I44:J44"/>
    <mergeCell ref="E9:G9"/>
    <mergeCell ref="H9:J9"/>
    <mergeCell ref="F10:G10"/>
    <mergeCell ref="I10:J10"/>
    <mergeCell ref="E43:G43"/>
    <mergeCell ref="H43:J4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9487C93A79084AAB24BF62F060A683" ma:contentTypeVersion="12" ma:contentTypeDescription="Ein neues Dokument erstellen." ma:contentTypeScope="" ma:versionID="c03b60f61f7840ef4523f473867aa291">
  <xsd:schema xmlns:xsd="http://www.w3.org/2001/XMLSchema" xmlns:xs="http://www.w3.org/2001/XMLSchema" xmlns:p="http://schemas.microsoft.com/office/2006/metadata/properties" xmlns:ns2="4a5d3ffa-4e35-43c5-ad86-69876616aad5" xmlns:ns3="974137ef-0457-42d0-b206-35bf37d5d767" targetNamespace="http://schemas.microsoft.com/office/2006/metadata/properties" ma:root="true" ma:fieldsID="65fe2f1b2d26905550f933790b7a981d" ns2:_="" ns3:_="">
    <xsd:import namespace="4a5d3ffa-4e35-43c5-ad86-69876616aad5"/>
    <xsd:import namespace="974137ef-0457-42d0-b206-35bf37d5d7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d3ffa-4e35-43c5-ad86-69876616a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4edb06a-170a-44c8-a7f3-1bcf5d7125c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4137ef-0457-42d0-b206-35bf37d5d7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80d7e8-4cca-4011-9065-7df3f6a500da}" ma:internalName="TaxCatchAll" ma:showField="CatchAllData" ma:web="974137ef-0457-42d0-b206-35bf37d5d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74137ef-0457-42d0-b206-35bf37d5d767" xsi:nil="true"/>
    <lcf76f155ced4ddcb4097134ff3c332f xmlns="4a5d3ffa-4e35-43c5-ad86-69876616aa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8BE7AB-4459-4A97-9A70-912EB4E52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d3ffa-4e35-43c5-ad86-69876616aad5"/>
    <ds:schemaRef ds:uri="974137ef-0457-42d0-b206-35bf37d5d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540245-9844-4C28-89F2-835441F7061E}">
  <ds:schemaRefs>
    <ds:schemaRef ds:uri="http://schemas.microsoft.com/office/2006/metadata/properties"/>
    <ds:schemaRef ds:uri="http://schemas.microsoft.com/office/infopath/2007/PartnerControls"/>
    <ds:schemaRef ds:uri="974137ef-0457-42d0-b206-35bf37d5d767"/>
    <ds:schemaRef ds:uri="4a5d3ffa-4e35-43c5-ad86-69876616aad5"/>
  </ds:schemaRefs>
</ds:datastoreItem>
</file>

<file path=customXml/itemProps3.xml><?xml version="1.0" encoding="utf-8"?>
<ds:datastoreItem xmlns:ds="http://schemas.openxmlformats.org/officeDocument/2006/customXml" ds:itemID="{3F0C92C5-ECF8-4B73-8F10-0A69358463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Non-profit smaller than 30 FTE</vt:lpstr>
      <vt:lpstr>Non-profit bigger than 30 FTE</vt:lpstr>
      <vt:lpstr>For-profit smaller than 30 FTE</vt:lpstr>
      <vt:lpstr>For-profit bigger than 30 FTE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Media Forward Fund</dc:creator>
  <cp:keywords/>
  <dc:description/>
  <cp:lastModifiedBy>Anne Jacob</cp:lastModifiedBy>
  <cp:revision/>
  <dcterms:created xsi:type="dcterms:W3CDTF">2015-06-05T18:19:34Z</dcterms:created>
  <dcterms:modified xsi:type="dcterms:W3CDTF">2025-02-21T15:59:26Z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0x010100DF9487C93A79084AAB24BF62F060A683</vt:lpwstr>
  </property>
  <property fmtid="{D5CDD505-2E9C-101B-9397-08002B2CF9AE}" pid="3" name="MediaServiceImageTags">
    <vt:lpwstr/>
  </property>
</Properties>
</file>